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filterPrivacy="1" updateLinks="never" defaultThemeVersion="124226"/>
  <xr:revisionPtr revIDLastSave="0" documentId="13_ncr:1_{C005E5B9-A6A2-4CBD-BA96-5ADD21B97BC9}" xr6:coauthVersionLast="47" xr6:coauthVersionMax="47" xr10:uidLastSave="{00000000-0000-0000-0000-000000000000}"/>
  <bookViews>
    <workbookView xWindow="-120" yWindow="-120" windowWidth="21840" windowHeight="13140" tabRatio="852" activeTab="5" xr2:uid="{00000000-000D-0000-FFFF-FFFF00000000}"/>
  </bookViews>
  <sheets>
    <sheet name="封面" sheetId="14" r:id="rId1"/>
    <sheet name="01基本建设项目概况表" sheetId="16" r:id="rId2"/>
    <sheet name="02财务决算表" sheetId="17" r:id="rId3"/>
    <sheet name="03资金情况明细表" sheetId="18" r:id="rId4"/>
    <sheet name="04交付使用资产总表" sheetId="10" r:id="rId5"/>
    <sheet name="05交付使用资产明细表 1" sheetId="11" r:id="rId6"/>
    <sheet name="05交付使用资产明细表2" sheetId="12" r:id="rId7"/>
    <sheet name="06待摊投资明细表" sheetId="13" r:id="rId8"/>
  </sheets>
  <definedNames>
    <definedName name="_xlnm.Print_Area" localSheetId="1">'01基本建设项目概况表'!$A$1:$K$20</definedName>
    <definedName name="_xlnm.Print_Area" localSheetId="2">'02财务决算表'!$A$1:$D$40</definedName>
    <definedName name="_xlnm.Print_Area" localSheetId="3">'03资金情况明细表'!$A$1:$D$29</definedName>
    <definedName name="_xlnm.Print_Area" localSheetId="5">'05交付使用资产明细表 1'!$A$1:$P$60</definedName>
    <definedName name="_xlnm.Print_Area" localSheetId="0">封面!$A$1:$J$23</definedName>
    <definedName name="_xlnm.Print_Titles" localSheetId="5">'05交付使用资产明细表 1'!$1:$5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2" i="11" l="1"/>
  <c r="C32" i="13" l="1"/>
  <c r="J7" i="16"/>
  <c r="B24" i="18" l="1"/>
  <c r="C28" i="18"/>
  <c r="B22" i="18"/>
  <c r="B28" i="18" s="1"/>
  <c r="B27" i="17"/>
  <c r="B39" i="17"/>
  <c r="B18" i="17"/>
  <c r="D5" i="17"/>
  <c r="G20" i="16"/>
  <c r="F8" i="16"/>
  <c r="D4" i="17" l="1"/>
  <c r="D38" i="17" s="1"/>
  <c r="I11" i="16"/>
  <c r="B38" i="17"/>
  <c r="D27" i="13"/>
  <c r="J206" i="12"/>
  <c r="K73" i="12"/>
  <c r="L73" i="12"/>
  <c r="J73" i="12"/>
  <c r="K63" i="12"/>
  <c r="L63" i="12"/>
  <c r="J63" i="12"/>
  <c r="K71" i="12"/>
  <c r="L71" i="12"/>
  <c r="J71" i="12"/>
  <c r="K54" i="12"/>
  <c r="L54" i="12"/>
  <c r="J54" i="12"/>
  <c r="K41" i="12"/>
  <c r="L41" i="12"/>
  <c r="J41" i="12"/>
  <c r="K39" i="12"/>
  <c r="L39" i="12"/>
  <c r="J39" i="12"/>
  <c r="K33" i="12"/>
  <c r="L33" i="12"/>
  <c r="J33" i="12"/>
  <c r="K28" i="12"/>
  <c r="L28" i="12"/>
  <c r="J28" i="12"/>
  <c r="K26" i="12"/>
  <c r="L26" i="12"/>
  <c r="J26" i="12"/>
  <c r="L23" i="12"/>
  <c r="K23" i="12"/>
  <c r="J23" i="12"/>
  <c r="J7" i="12"/>
  <c r="L7" i="12"/>
  <c r="F52" i="11"/>
  <c r="E52" i="11"/>
  <c r="F49" i="11"/>
  <c r="E49" i="11"/>
  <c r="F36" i="11"/>
  <c r="E36" i="11"/>
  <c r="F32" i="11"/>
  <c r="E32" i="11"/>
  <c r="F25" i="11"/>
  <c r="E25" i="11"/>
  <c r="F10" i="11"/>
  <c r="E10" i="11"/>
  <c r="F7" i="11"/>
  <c r="E7" i="11"/>
  <c r="K7" i="12"/>
  <c r="L75" i="12" l="1"/>
  <c r="L207" i="12" s="1"/>
  <c r="J75" i="12"/>
  <c r="J207" i="12" s="1"/>
  <c r="F5" i="10" s="1"/>
  <c r="J5" i="16" s="1"/>
  <c r="K75" i="12"/>
  <c r="K207" i="12" s="1"/>
  <c r="E55" i="11"/>
  <c r="F55" i="11"/>
  <c r="G5" i="10" l="1"/>
  <c r="J6" i="16" s="1"/>
  <c r="E5" i="10"/>
  <c r="J4" i="16" s="1"/>
  <c r="J11" i="16" s="1"/>
  <c r="G15" i="10" l="1"/>
  <c r="F15" i="10"/>
  <c r="E15" i="10"/>
  <c r="D5" i="10" l="1"/>
  <c r="D15" i="10" s="1"/>
  <c r="C5" i="10" l="1"/>
  <c r="C15" i="10" s="1"/>
</calcChain>
</file>

<file path=xl/sharedStrings.xml><?xml version="1.0" encoding="utf-8"?>
<sst xmlns="http://schemas.openxmlformats.org/spreadsheetml/2006/main" count="849" uniqueCount="554">
  <si>
    <t>场地平整工程</t>
  </si>
  <si>
    <t>淤泥清理工程</t>
  </si>
  <si>
    <t>消防水泵房</t>
  </si>
  <si>
    <t>生产水池</t>
  </si>
  <si>
    <t>消防水池</t>
  </si>
  <si>
    <t>门卫室</t>
  </si>
  <si>
    <t>地磅房</t>
  </si>
  <si>
    <t>员工餐厅</t>
  </si>
  <si>
    <t>综合楼</t>
  </si>
  <si>
    <t>渗滤液处理站</t>
  </si>
  <si>
    <t>主厂房</t>
  </si>
  <si>
    <t>卸料平台</t>
  </si>
  <si>
    <t>垃圾贮坑</t>
  </si>
  <si>
    <t>飞灰固化车间</t>
  </si>
  <si>
    <t>生产水泵房</t>
  </si>
  <si>
    <t>冷却塔</t>
  </si>
  <si>
    <t>（一）</t>
  </si>
  <si>
    <t>（二）</t>
  </si>
  <si>
    <t>（三）</t>
  </si>
  <si>
    <t>接入系统方案</t>
  </si>
  <si>
    <t>110KV送出工程</t>
  </si>
  <si>
    <t>供水配电施工</t>
  </si>
  <si>
    <t>10KV备用电源施工</t>
  </si>
  <si>
    <t>电力接入系统设计</t>
  </si>
  <si>
    <t>电力接入系统监理</t>
  </si>
  <si>
    <t>红线外供排水管线</t>
  </si>
  <si>
    <t>供水管网安装工程设计合同</t>
  </si>
  <si>
    <t>供水管网施工</t>
  </si>
  <si>
    <t>明确公路路产施工期间责任问题</t>
  </si>
  <si>
    <t>（四）</t>
  </si>
  <si>
    <t>附属工程</t>
  </si>
  <si>
    <t>边坡支护工程</t>
  </si>
  <si>
    <t>烟囱塔钟施工</t>
  </si>
  <si>
    <t>厂区燃气接入工程施工</t>
  </si>
  <si>
    <t>厂区燃气接入设计</t>
  </si>
  <si>
    <t>围墙</t>
  </si>
  <si>
    <t>水库加固及排水工程</t>
  </si>
  <si>
    <t>环氧地坪</t>
  </si>
  <si>
    <t>甲供门</t>
  </si>
  <si>
    <t>垃圾仓、卸料大厅及道路画线</t>
  </si>
  <si>
    <t>飞灰暂存库</t>
  </si>
  <si>
    <t>（五）</t>
  </si>
  <si>
    <t>绿化工程</t>
  </si>
  <si>
    <t>边坡绿化工程</t>
  </si>
  <si>
    <t>厂内园林绿化工程</t>
  </si>
  <si>
    <t>（六）</t>
  </si>
  <si>
    <t>（七）</t>
  </si>
  <si>
    <t>装修工程</t>
  </si>
  <si>
    <t>精装修设计</t>
  </si>
  <si>
    <t>VI展示</t>
  </si>
  <si>
    <t>热力系统</t>
  </si>
  <si>
    <t>N40-6.2/445</t>
  </si>
  <si>
    <t>中压旋膜式除氧器、连续排污扩容器、定期排污扩容器</t>
  </si>
  <si>
    <t>中压旋膜式</t>
  </si>
  <si>
    <t>旁路及辅助减温减压器</t>
  </si>
  <si>
    <t>MC 100-300/7</t>
  </si>
  <si>
    <t>水环真空泵</t>
  </si>
  <si>
    <t>2BWr-252-06K4</t>
  </si>
  <si>
    <t>泵与电机</t>
  </si>
  <si>
    <t>激波吹灰设备</t>
  </si>
  <si>
    <t>余热锅炉激波吹灰系统</t>
  </si>
  <si>
    <t>蒸汽锅炉</t>
  </si>
  <si>
    <t>UG-750-81/6.4/450-W</t>
  </si>
  <si>
    <t xml:space="preserve">真空、板式滤油机  </t>
  </si>
  <si>
    <t>耐火保温材料</t>
  </si>
  <si>
    <t>炉排炉成套设备</t>
  </si>
  <si>
    <t>焚烧炉成套设备</t>
  </si>
  <si>
    <t>垃圾前置系统</t>
  </si>
  <si>
    <t>7500x3800</t>
  </si>
  <si>
    <t>VTS555080-3418A/030GTL/78JV/050</t>
  </si>
  <si>
    <t>烟气处理系统</t>
  </si>
  <si>
    <t>烟气净化系统成套设备</t>
  </si>
  <si>
    <t>750d/t</t>
  </si>
  <si>
    <t>灰渣处理系统</t>
  </si>
  <si>
    <t>灰渣输送设备</t>
  </si>
  <si>
    <t xml:space="preserve">焚烧炉排下水封湿式刮板输灰机       </t>
  </si>
  <si>
    <t>二三烟道水冷螺旋输灰机设备</t>
  </si>
  <si>
    <t>二三烟道干式螺旋输灰机设备</t>
  </si>
  <si>
    <t xml:space="preserve">水平烟道干式刮板机     </t>
  </si>
  <si>
    <t>化水系统</t>
  </si>
  <si>
    <t>除盐水处理装置</t>
  </si>
  <si>
    <t>20m3/h</t>
  </si>
  <si>
    <t>汽水取样装置、磷酸加药</t>
  </si>
  <si>
    <t>SQY-50C</t>
  </si>
  <si>
    <t>生产废水处理系统设备</t>
  </si>
  <si>
    <t>20t/h</t>
  </si>
  <si>
    <t>无阀滤池设备</t>
  </si>
  <si>
    <t>100m3/h</t>
  </si>
  <si>
    <t>实验室设备成套</t>
  </si>
  <si>
    <t>供水系统</t>
  </si>
  <si>
    <t>逆流式机力通风浄却塔</t>
  </si>
  <si>
    <t>电气系统</t>
  </si>
  <si>
    <t>110kVGIS开关组合设备</t>
  </si>
  <si>
    <t>10KV高压开关柜</t>
  </si>
  <si>
    <t>10KV配电室内开关柜</t>
  </si>
  <si>
    <t>KYN28-12、XGN2-12</t>
  </si>
  <si>
    <t>SBH-100-900 、SBH-100-710、SBH-100-500</t>
  </si>
  <si>
    <t>限流电抗器</t>
  </si>
  <si>
    <t>零损耗深度限流装置</t>
  </si>
  <si>
    <t>继电保护器</t>
  </si>
  <si>
    <t>220V, 1A,双卷，使 用61850协议</t>
  </si>
  <si>
    <t>变压器设备</t>
  </si>
  <si>
    <t>SFZ11-63000/110</t>
  </si>
  <si>
    <t>丹佛斯FC360H、丹佛斯FC302</t>
  </si>
  <si>
    <t>低压开关柜</t>
  </si>
  <si>
    <t>（八）</t>
  </si>
  <si>
    <t>热工控制系统</t>
  </si>
  <si>
    <t>烟气连续监测仪设备</t>
  </si>
  <si>
    <t>MBGAS-3000/LSS2004/PT-1/GSM-10</t>
  </si>
  <si>
    <t>会议室大屏</t>
  </si>
  <si>
    <t>生产过程数据采集系统设备</t>
  </si>
  <si>
    <t>DELL机架服务器</t>
  </si>
  <si>
    <t>PowerEdge R540 , 2*3104,2*16G 内存，2*600G硬盘，4*1GB网络接口,双电源</t>
  </si>
  <si>
    <t>二次安防及配套通信设备</t>
  </si>
  <si>
    <t>llOkV接入系统二次安防及配套通信设备</t>
  </si>
  <si>
    <t>(IOSN2500)SM4</t>
  </si>
  <si>
    <t>态势感知设备</t>
  </si>
  <si>
    <t>（九）</t>
  </si>
  <si>
    <t>螺杆式空压机（工频）</t>
  </si>
  <si>
    <t>LS160H IC SULL VSD/LS250H IC SULL</t>
  </si>
  <si>
    <t>空调和热水系统设备</t>
  </si>
  <si>
    <t>GEN2-1600-1.5-4/4/4-DT1 GEN2-800-1.5-3/3/3-DT2</t>
  </si>
  <si>
    <t>全厂起重电葫芦设备</t>
  </si>
  <si>
    <t>电动单梁悬挂起重机LX5t-6m、 手拉葫芦lt-16m、防爆电动葫芦 BCD5t-14m、 BCD5t-30m、电动葫芦 CD2t-47m、 CD2t-10m、 CD2t-6m、 CD10t-8m 、手动葫芦5t-7m 、电动单梁悬挂起重机LX6t-6.5m</t>
  </si>
  <si>
    <t>（十）</t>
  </si>
  <si>
    <t>（十一）</t>
  </si>
  <si>
    <t>500d/t</t>
  </si>
  <si>
    <t>小计</t>
  </si>
  <si>
    <t>需安装机械设备</t>
  </si>
  <si>
    <t>工业锅炉设备</t>
  </si>
  <si>
    <t>循环水泵KQSN900-M20SJ/665、工业水泵KQW200/400-7 5/4 (Z)-VI、定排井排污泵50YW25-25、凝结水泵200N110DA、生产清水泵KQW100/315- 11/4-VI、渗滤液泵WQB35-50-15、疏水泵4N6G、初期雨水排水泵50WQ/E263-7 .6-Y、凝泵坑排污泵50WQ/E25 6-0.75-Y、电缆沟、泵房潜水排水泵50WE242- 1.5-Y、电梯井排水泵65WQ/E25 1-3-Y。</t>
  </si>
  <si>
    <t>节能型离心通风机</t>
  </si>
  <si>
    <t>一次风机(1#-2#)
QALG-2-8D
(3#-4#)
Y5-54-8.5D
(5#)
QALG-2-7.5D
二次风机
QAG-6-14.5D
引风机
Y5-54-24.5D</t>
  </si>
  <si>
    <t>空气断路器（框架式） M-PACT系列（4000A及以下） G系列 （4000A以上） 自动转换开关 / 塑充断路器 FON 交流接触器 CL/CK 热継电器 RT 中间継电器 RL4R 双电源开关 WTS 电压电流表 GW-AI/AV 多功能表 GW-AY3 电压互窸器 JDG4 电流互感器 BH-0.66 马达保护器 UNT-MMI-B-M 浪涌保护器 ASP系列 测温装置 / 微型断路器 G□系列 中间继电器 RL4R 二次插头 标准配置 铜掉 M2导电铜 导线 BVR系列</t>
  </si>
  <si>
    <t>146T21-1-0       M6T21-2-0    146T21-3-0   146T21-4-0  146T21-5-0  146T21-6-0  146T21-7-0  146T22-2-0  146T22-3-0  146T22-4-0  146T22-12-0  146T22-13-0  146T22-14-0  146T22-15-0  146T22-16-0  146T22-17-0  146T231-1-0</t>
  </si>
  <si>
    <t>除氧器及压力容器设备</t>
  </si>
  <si>
    <t>减温减压器设备</t>
  </si>
  <si>
    <t>WY30-6.4/450-1.45/270-9/130   WY110-6. 4/450-0. 6/160-9/130</t>
  </si>
  <si>
    <t xml:space="preserve">移动式滤油机设备    </t>
  </si>
  <si>
    <t xml:space="preserve">TY-150    LY-150            </t>
  </si>
  <si>
    <t>渣仓除尘、垃圾仓除臭、飞灰固化间除氨设备</t>
  </si>
  <si>
    <t xml:space="preserve">除尘器DGS-B、除臭装置SYWFK-90、除尘装置2400*4680 </t>
  </si>
  <si>
    <t>引桥门</t>
  </si>
  <si>
    <t>称重系统设备</t>
  </si>
  <si>
    <t>台式浊度仪表 HK-288 钠度计 HK-51 电导率仪 HK-307 台式pH计 HK-3C 便携式pH计 F2-Standard 硅酸根分析仪 HK-218 磷酸根分析仪 HK-208 便携式余氯、总 氯浓度比色计 HI96711 电子精密天平 BSA224S 分析天平 BSA822 箱形高温炉 SX2-4-10 电热干燥箱 DHG-9075A,万用电炉（封闭 型） 单联,1KW DK-98-11 万用电炉（封闭 型） 双联,2KW 玛瑙研钵 内径120mm 定量移液器 0.1-lml  l-5ml   磁力加热搅拌器 79-1 比重计 0.8〜0.9、0.9〜1.0、 1.0〜1.1、1.1〜1.2、 1.2〜1.3、1.3〜1.4 气压羨 指针式,计算器 太阳能 超纯水仪 HK-5801P20 冰箱 BCD-216 数显游标卡尺 0-150mm 温湿度表  便携式溶解氧分 析仪 HK-258 便携式浊度仪 WZB-170 便携式电导仪 HK-2301D 办公电脑、附打印 机 藏尔台式机Vostro 3470-R1328R,佳能多 功能打印机MF4752,振筛器 XSBP-A  200MM*50 密封式制样粉碎 机 HTZF-1A 石灰细度 负压筛析仪 FYS-150B 粉末取样器 1.5m不锈钢,电热干燥箱 DHG-9075A 电子精密天平 BSA224S 翻转震荡仪 DRF-W12 酸度计 HK-3C 磁力加热搅拌器 79-1 微波消解仪（含 消解嵯） MDS-6G 隔膜真空泵 SHB-IDG 配套吸瓶 2L 原子荧光光度计 Af=S-200T,紫外可见分光光 度计 723C 电感耦合等离子 原子发射光谱仪 (ICP-AES) ICP-2060T 鼓风干燥箱 DHG-9075A 高速多功能粉碎 机 TQ-500T 除湿机 YDA-858E COD消解器 HCA-102, 8 孔</t>
  </si>
  <si>
    <t>冷却塔设备</t>
  </si>
  <si>
    <t>玻璃钢轴流风机 L92 变频风机185W      玻璃钢风筒 FS-92  收水系统 SJ       淋水填料系统及支撑IC-A 配水系统 UPVC 风机安全监控仪 KR-939SB3 避雷装置 不锈钢 玻璃钢构件 FRP 钢构件 Q235 塔内检修走道、护栏 SS304+FRP</t>
  </si>
  <si>
    <t>主变压器</t>
  </si>
  <si>
    <t>干式变压器</t>
  </si>
  <si>
    <t>高压变频器</t>
  </si>
  <si>
    <t>低压变频器</t>
  </si>
  <si>
    <t>断路器 SSCB02 断路器操作机构 弹簧机构 隔离开关 SSDES02 隔离开关操作机构 电动并可手动 接地开关 SSES02 接地开关操作机构 电动并可手动</t>
  </si>
  <si>
    <t>直流系统UPS电池设备</t>
  </si>
  <si>
    <t>继电保护设备</t>
  </si>
  <si>
    <t>空气断路器（框架式） M-PACT系列（4000A及以下） G系列 （4000A以上） 自动转换开关 / 塑充断路器 FDN 交流接触基 CL/CK 热缝电器 RT 中间继电器 RL4R 双电源开关 WTS 电压电流表 GW-AI/AV 多功能表 GW-AY3 电压互感器 JDG4 电流互感器 BH-0.66 马达保护器 UNT-MMI-B-M 浪浦保护器 ASP系列</t>
  </si>
  <si>
    <t>火山岩无机矿物质全浇注母线设备</t>
  </si>
  <si>
    <t>三相一体火山岩无机矿 物质全浇注炎自浄式</t>
  </si>
  <si>
    <t>烟气监测系统</t>
  </si>
  <si>
    <t>MIS系统</t>
  </si>
  <si>
    <t>工业电视及大屏幕系统设备</t>
  </si>
  <si>
    <t>DCS分散控制系统</t>
  </si>
  <si>
    <t>工程師站 工控机i7处理器 /8G/1T/DVDRW/KB/1 网口 历史数据站 工控机i7处理器 /8G/1T/DVDRW/KB/1 网口 SIS接口站 工控机i7处理器 /8G/1T/DVDRW/KB/1 网口 值长站 工控机i7处理器 /8G/1T/DVDRW/KB/1 网口 操作员站 工控机i7处理器 /8G/1T/DVDRW/KB/1 网口 网卡 Dlink520TX 液晶显示器 23"</t>
  </si>
  <si>
    <t>仪表成套设备</t>
  </si>
  <si>
    <t>IZP-231, Pt 100, Lxl=300xl50, M27x2,06Crl8NillTi 套管 W2P-231, Pt 100. Lxl =500x450, M27x2, 06Crl8NillTi 套管 fZP-231, Pt 100, Lx 1=500x450, M27x2. 06Crl8NillTi 套管 W2P-231,分度号:Pt 100, Lx 1=300x150 WZP-231,分度号:Pt 100, Lx I =300x150 WZP-231,分度号:Pt 100, Lx I =300x150 WZP-23L 分度号:Pt 100, Lxl =300x150 WZP-231,分度号:Pt 100, Lx 1=300x150 W7P-431,分度号:Pt 100. Lx I =850x700 WZP-431,分度号:Pt 100, Lx I =850x700 WZP-531,分度号:PtlOO, Lx"300x150 WZP-531,分度号:Pt 100, Lx 1=300x150 W2P-531,分度号:Pt 100, Lx I =300x150 WZP-531,分度号:Pt 100, Lx 1=300x150 WZP-531,分度号:Pt 100,Lx 1=300x150 W2P-531,分度号:Pt 100, Lx 1=300x150 WZP-23I,分度号:PtlOO, Ld=350x200.WZP-231,分度号:PtlOO, Ud・300xl60 WZP-231.分度号:PtlQO,l.xlu300xl50 WZP-231.分度号:PUOO, Lx2300x150 WZP-231.分度号:PUOO, Lxl・300xl50 分度号:K. La 卩300x 150 RN-63L,分度号:K.UI =300xISO IRN~63L 分度号:K,Ld =300x150 WRN-63I,分度号:K, bd=300xl折 TRN~63I,分度号:K,Lx|-300xl 羸' WRN-631,分度号：K, Lx】 =300x1 稣 WRN-631,分度号:K. Lxl =300x150 曾 RN-631.分度号:K, Lx 1-300x150 WRN~631.分度号:K・ Lx「350x200 IRN-631.分度号:丄 L&gt; I'350x200 WN-631.分度号M続入深度：60RN-631.分度号:K.插入快度：60^Tft«：tt»S WRN-631,分度号:虬插入深度：60i®,工作«:»»型 WRN-631,分度号:K,描入深度.60mm.工作端:绝缘型 RN-631.分度号:K,插入深度，60mm. T作端:绝缘型</t>
  </si>
  <si>
    <t>KFR-26GW,KFR-35GW,KFR-50LW,KFR-72LW,KFR-120LW,KFR-50LW,KF-120LW,KFR-23CT,GMV-730I/A,GMV-900I/A,GMV-S04I/A,GMV-300W/A,GMV-200WL/B,GMV-1300WM/B,GMV-NDR100PL/A,GMV-NR140T/A, EKDB125B1, EKDB250BL,GMV-NDR50TD/A,GMV-NR71T/A,GMV-NR80T/A，GMV-NR10OT/A, GMV-MJR140PL/A, GMV-NDR160PHS/B,GMV-NDR45TD/A,</t>
  </si>
  <si>
    <t>渗滤液处理系统</t>
  </si>
  <si>
    <t>二</t>
  </si>
  <si>
    <t>一</t>
  </si>
  <si>
    <t>三</t>
  </si>
  <si>
    <t>单位：元</t>
  </si>
  <si>
    <t>飞灰应急填埋区</t>
  </si>
  <si>
    <t>设备</t>
  </si>
  <si>
    <t>2.设计费</t>
  </si>
  <si>
    <t>合计</t>
  </si>
  <si>
    <t>总计</t>
  </si>
  <si>
    <t>笔记本</t>
  </si>
  <si>
    <t>京瓷复印机</t>
  </si>
  <si>
    <t>联想台式电脑</t>
  </si>
  <si>
    <t>针式打印机</t>
  </si>
  <si>
    <t>装订机</t>
  </si>
  <si>
    <t>组合电脑台</t>
  </si>
  <si>
    <t>佳能单反相机</t>
  </si>
  <si>
    <t>京瓷彩色复合机</t>
  </si>
  <si>
    <t>300像素红外网络高清球机</t>
  </si>
  <si>
    <t>高清网络录像机NVR</t>
  </si>
  <si>
    <t>大疆无人机</t>
  </si>
  <si>
    <t>ThinkPad S2 笔记本电脑</t>
  </si>
  <si>
    <t>京瓷M2540dn黑白激光一体机</t>
  </si>
  <si>
    <t>联想扬天V110笔记本电脑</t>
  </si>
  <si>
    <t>班台</t>
  </si>
  <si>
    <t>文件柜</t>
  </si>
  <si>
    <t>沙发</t>
  </si>
  <si>
    <t>LED显示屏系统</t>
  </si>
  <si>
    <t xml:space="preserve">会议系统 </t>
  </si>
  <si>
    <t>格力品悦 KFR-26GW/(26592)NhAa-3</t>
  </si>
  <si>
    <t>格力品悦 KFR-35GW/（35592）Aa-3</t>
  </si>
  <si>
    <t>格力柜机T爽  KFR-120LW/（12532S）NhAa-3</t>
  </si>
  <si>
    <t>小米空气净化器</t>
  </si>
  <si>
    <t>惠普战66台式电脑</t>
  </si>
  <si>
    <t>视频会议设备</t>
  </si>
  <si>
    <t>全智能电动伸缩门</t>
  </si>
  <si>
    <t>小米55寸电视机</t>
  </si>
  <si>
    <t>台式组装电脑</t>
  </si>
  <si>
    <t>数据采集仪</t>
  </si>
  <si>
    <t>台球桌</t>
  </si>
  <si>
    <t>椭圆机</t>
  </si>
  <si>
    <t>健身室内自行车</t>
  </si>
  <si>
    <t>健身划船机</t>
  </si>
  <si>
    <t>三人站综合训练器</t>
  </si>
  <si>
    <t>汉臣跑步机</t>
  </si>
  <si>
    <t>惠普激光打印机</t>
  </si>
  <si>
    <t>佳能彩色打印机 LBP663Cdw</t>
  </si>
  <si>
    <t>组装台式电脑</t>
  </si>
  <si>
    <t>黑色商务牛皮沙发3+1+1</t>
  </si>
  <si>
    <t>小米98英寸电视机</t>
  </si>
  <si>
    <t>道顿装订机</t>
  </si>
  <si>
    <t>扫地机</t>
  </si>
  <si>
    <t>电动升降平台车</t>
  </si>
  <si>
    <t>台式联想电脑</t>
  </si>
  <si>
    <t>戴尔燃7000笔记本电脑</t>
  </si>
  <si>
    <t>联想电脑一套</t>
  </si>
  <si>
    <t>联想笔记本电脑</t>
  </si>
  <si>
    <t>音频电话</t>
  </si>
  <si>
    <t>格式空调</t>
  </si>
  <si>
    <t>彩色打印机I360</t>
  </si>
  <si>
    <t>视屏监控系统</t>
  </si>
  <si>
    <t>爱普生投影仪</t>
  </si>
  <si>
    <t>创维65寸彩电</t>
  </si>
  <si>
    <t>施乐S2011双面复印机</t>
  </si>
  <si>
    <t>爱普生L360</t>
  </si>
  <si>
    <t>卡座网椅</t>
  </si>
  <si>
    <t>钢制文件柜</t>
  </si>
  <si>
    <t>钢化玻璃茶几</t>
  </si>
  <si>
    <t>茶水柜</t>
  </si>
  <si>
    <t>会议台</t>
  </si>
  <si>
    <t>玻璃钢餐台椅</t>
  </si>
  <si>
    <t>办公桌</t>
  </si>
  <si>
    <t>大会议室台</t>
  </si>
  <si>
    <t>等待椅沙发</t>
  </si>
  <si>
    <t>长茶几</t>
  </si>
  <si>
    <t>玻璃茶几</t>
  </si>
  <si>
    <t>铝茶水茶</t>
  </si>
  <si>
    <t>木茶水柜</t>
  </si>
  <si>
    <t>2.4米会议台</t>
  </si>
  <si>
    <t>格力变频品悦1.5匹单冷空调</t>
  </si>
  <si>
    <t>办公台</t>
  </si>
  <si>
    <t>格力三匹悦雅</t>
  </si>
  <si>
    <t>爱普生打印机（380喷墨）</t>
  </si>
  <si>
    <t>ACC E952SN LED背光宽屏液晶显示器</t>
  </si>
  <si>
    <t>格力三匹悦雅空调</t>
  </si>
  <si>
    <t>展示柜</t>
  </si>
  <si>
    <t>爱普生打印机</t>
  </si>
  <si>
    <t>摄像机</t>
  </si>
  <si>
    <t>执法记录仪</t>
  </si>
  <si>
    <t>索尼录录音笔</t>
  </si>
  <si>
    <t>格力大一匹品悦空调</t>
  </si>
  <si>
    <t>用友软件</t>
  </si>
  <si>
    <t>别克牌SGM7247ATA</t>
  </si>
  <si>
    <t>3.5吨内燃平衡重式叉车</t>
  </si>
  <si>
    <t>大众汽车牌SVW71521BG（大众朗逸）</t>
  </si>
  <si>
    <t>别克牌SGM6522UAA4（（商务车）</t>
  </si>
  <si>
    <t>别克牌SGM7205EAA2（别克轿车）</t>
  </si>
  <si>
    <t>广汽传祺GS8多用途小车</t>
  </si>
  <si>
    <t>东风日产多用途乘用车</t>
  </si>
  <si>
    <t>交付使用资产总表(1-4)</t>
  </si>
  <si>
    <t>序号</t>
  </si>
  <si>
    <t>单项工程名称</t>
  </si>
  <si>
    <t>固定资产</t>
  </si>
  <si>
    <t>流动资产</t>
  </si>
  <si>
    <t>无形资产</t>
  </si>
  <si>
    <t>建筑物及构筑物</t>
  </si>
  <si>
    <t>其他（待摊费用）</t>
  </si>
  <si>
    <t>负责人：</t>
  </si>
  <si>
    <r>
      <t xml:space="preserve"> </t>
    </r>
    <r>
      <rPr>
        <sz val="11"/>
        <color theme="1"/>
        <rFont val="宋体"/>
        <family val="2"/>
        <scheme val="minor"/>
      </rPr>
      <t>盖章：</t>
    </r>
  </si>
  <si>
    <t xml:space="preserve">年   月   日  </t>
  </si>
  <si>
    <t>交付使用资产明细表(1-5)</t>
  </si>
  <si>
    <t>单位:元</t>
  </si>
  <si>
    <t>建筑工程</t>
  </si>
  <si>
    <t>设备  工具  器具  家具</t>
  </si>
  <si>
    <t>名称</t>
  </si>
  <si>
    <t>金额</t>
  </si>
  <si>
    <t>结构</t>
  </si>
  <si>
    <t>面积</t>
  </si>
  <si>
    <t>其中:分摊待摊投资</t>
  </si>
  <si>
    <t>规格型号</t>
  </si>
  <si>
    <t>数量</t>
  </si>
  <si>
    <t>其中:设备安装费</t>
  </si>
  <si>
    <t>房屋构筑物</t>
  </si>
  <si>
    <t>场平及地基处理</t>
  </si>
  <si>
    <t>大型土石方工程</t>
  </si>
  <si>
    <t>（六）</t>
    <phoneticPr fontId="8" type="noConversion"/>
  </si>
  <si>
    <t>（七）</t>
    <phoneticPr fontId="8" type="noConversion"/>
  </si>
  <si>
    <t>厂房及附属建筑物</t>
    <phoneticPr fontId="1" type="noConversion"/>
  </si>
  <si>
    <t>框架结构</t>
    <phoneticPr fontId="1" type="noConversion"/>
  </si>
  <si>
    <t>电力接入系统</t>
    <phoneticPr fontId="1" type="noConversion"/>
  </si>
  <si>
    <t>其中:分摊待摊</t>
    <phoneticPr fontId="8" type="noConversion"/>
  </si>
  <si>
    <t>—</t>
  </si>
  <si>
    <t>无需安装设备</t>
  </si>
  <si>
    <t>GZS750</t>
    <phoneticPr fontId="1" type="noConversion"/>
  </si>
  <si>
    <t>LH300</t>
    <phoneticPr fontId="1" type="noConversion"/>
  </si>
  <si>
    <t>LS300</t>
    <phoneticPr fontId="1" type="noConversion"/>
  </si>
  <si>
    <r>
      <t xml:space="preserve"> </t>
    </r>
    <r>
      <rPr>
        <sz val="11"/>
        <color theme="1"/>
        <rFont val="宋体"/>
        <family val="2"/>
        <scheme val="minor"/>
      </rPr>
      <t>盖章：</t>
    </r>
  </si>
  <si>
    <t>生产辅助系统</t>
    <phoneticPr fontId="1" type="noConversion"/>
  </si>
  <si>
    <t>沼气入炉系统</t>
    <phoneticPr fontId="1" type="noConversion"/>
  </si>
  <si>
    <t>渗滤液处理系统成套设备</t>
    <phoneticPr fontId="1" type="noConversion"/>
  </si>
  <si>
    <t>沼气入炉系统成套设备</t>
    <phoneticPr fontId="1" type="noConversion"/>
  </si>
  <si>
    <t>待摊投资明细表（1-6）</t>
  </si>
  <si>
    <t>项      目</t>
  </si>
  <si>
    <t>项       目</t>
  </si>
  <si>
    <t>25.社会中介机构审计(查)费</t>
  </si>
  <si>
    <t>26.工程检测费</t>
  </si>
  <si>
    <t>3.研究试验费</t>
  </si>
  <si>
    <t>27.设备检验费</t>
  </si>
  <si>
    <t>4.环境影响评价费</t>
  </si>
  <si>
    <t>28.负荷联合试车费</t>
  </si>
  <si>
    <t>5.监理费</t>
  </si>
  <si>
    <t>29.固定资产损失</t>
  </si>
  <si>
    <t>6.土地征用及迁移补偿费</t>
  </si>
  <si>
    <t>30.器材处理亏损</t>
  </si>
  <si>
    <t>7.土地复垦及补偿费</t>
  </si>
  <si>
    <t>31.设备盘亏及毁损</t>
  </si>
  <si>
    <t>8.土地使用税</t>
  </si>
  <si>
    <t>32.报废工程损失</t>
  </si>
  <si>
    <t>9.耕地占用税</t>
  </si>
  <si>
    <t>33.(贷款)项目评估费</t>
  </si>
  <si>
    <t>10.车船税</t>
  </si>
  <si>
    <t>34.国外借款手续费及承诺费</t>
  </si>
  <si>
    <t>11.印花税</t>
  </si>
  <si>
    <t>35.汇兑损益</t>
  </si>
  <si>
    <t>12.临时设施费</t>
  </si>
  <si>
    <t>36.坏账损失</t>
  </si>
  <si>
    <t>13.文物保护费</t>
  </si>
  <si>
    <t>37.借款利息</t>
  </si>
  <si>
    <t>14.森林植被恢复费</t>
  </si>
  <si>
    <t>38.减：存款利息收入</t>
  </si>
  <si>
    <t>15.安全生产费</t>
  </si>
  <si>
    <t>39.减：财政贴息资金</t>
  </si>
  <si>
    <t>16.安全鉴定费</t>
  </si>
  <si>
    <t>40.企业债券发行费用</t>
  </si>
  <si>
    <t>17.网络租赁费</t>
  </si>
  <si>
    <t>41.经济合同仲裁费</t>
  </si>
  <si>
    <t>18.系统运行维护监理费</t>
  </si>
  <si>
    <t>42.诉讼费</t>
  </si>
  <si>
    <t>19.项目建设管理费</t>
  </si>
  <si>
    <t>43.律师代理费</t>
  </si>
  <si>
    <t>20.代建管理费</t>
  </si>
  <si>
    <t>44.航道维护费</t>
  </si>
  <si>
    <t>21.工程保险费</t>
  </si>
  <si>
    <t>45.航标设施费</t>
  </si>
  <si>
    <t>22.招投标费</t>
  </si>
  <si>
    <t>46.航测费</t>
  </si>
  <si>
    <t>23.合同公证费</t>
  </si>
  <si>
    <t>47.其他待摊投资性质支出</t>
  </si>
  <si>
    <t>24.可行性研究费</t>
  </si>
  <si>
    <t>合  计</t>
  </si>
  <si>
    <t>BG310</t>
    <phoneticPr fontId="1" type="noConversion"/>
  </si>
  <si>
    <t>1.勘察费</t>
    <phoneticPr fontId="1" type="noConversion"/>
  </si>
  <si>
    <t>水环真空泵</t>
    <phoneticPr fontId="1" type="noConversion"/>
  </si>
  <si>
    <t>风机</t>
    <phoneticPr fontId="1" type="noConversion"/>
  </si>
  <si>
    <t>三相双线圈桐绕組环氧树脂浇注绝缘高效干式配电变压器SCB13-2500/10.5</t>
    <phoneticPr fontId="1" type="noConversion"/>
  </si>
  <si>
    <r>
      <t>lOkV</t>
    </r>
    <r>
      <rPr>
        <sz val="11"/>
        <rFont val="宋体"/>
        <family val="3"/>
        <charset val="134"/>
      </rPr>
      <t>高效干式变压器</t>
    </r>
    <phoneticPr fontId="1" type="noConversion"/>
  </si>
  <si>
    <t>低压变频器</t>
    <phoneticPr fontId="1" type="noConversion"/>
  </si>
  <si>
    <t>高压变频器</t>
    <phoneticPr fontId="1" type="noConversion"/>
  </si>
  <si>
    <t>仪表成套设备</t>
    <phoneticPr fontId="1" type="noConversion"/>
  </si>
  <si>
    <t>大屏幕</t>
    <phoneticPr fontId="1" type="noConversion"/>
  </si>
  <si>
    <t>渗滤液处理系统成套设备</t>
  </si>
  <si>
    <t>沼气入炉系统成套设备</t>
  </si>
  <si>
    <t>建设性质：新建</t>
  </si>
  <si>
    <t>基本建设项目竣工财务决算报表</t>
  </si>
  <si>
    <t>项目概况表(1-1)</t>
  </si>
  <si>
    <t>建设项目（单项工程）名称</t>
  </si>
  <si>
    <t>建设地址</t>
  </si>
  <si>
    <t>基建支出</t>
  </si>
  <si>
    <t>项 目</t>
  </si>
  <si>
    <t>概算批准金额（万元）</t>
  </si>
  <si>
    <t>实际完成金额（万元）</t>
  </si>
  <si>
    <t>备 注</t>
  </si>
  <si>
    <t>主要设计单位</t>
  </si>
  <si>
    <t>主要施工企业</t>
  </si>
  <si>
    <t>建筑安装工程</t>
  </si>
  <si>
    <r>
      <t>占地面积（</t>
    </r>
    <r>
      <rPr>
        <sz val="12"/>
        <rFont val="Times New Roman"/>
        <family val="1"/>
      </rPr>
      <t>m</t>
    </r>
    <r>
      <rPr>
        <vertAlign val="superscript"/>
        <sz val="12"/>
        <rFont val="Times New Roman"/>
        <family val="1"/>
      </rPr>
      <t>2</t>
    </r>
    <r>
      <rPr>
        <sz val="11"/>
        <color theme="1"/>
        <rFont val="宋体"/>
        <family val="2"/>
        <scheme val="minor"/>
      </rPr>
      <t>）</t>
    </r>
  </si>
  <si>
    <t>设 计</t>
  </si>
  <si>
    <t>实 际</t>
  </si>
  <si>
    <r>
      <t xml:space="preserve">总投资
</t>
    </r>
    <r>
      <rPr>
        <sz val="10"/>
        <rFont val="宋体"/>
        <family val="3"/>
        <charset val="134"/>
      </rPr>
      <t>（万元）</t>
    </r>
  </si>
  <si>
    <t>设备、工具、器具</t>
  </si>
  <si>
    <t>待摊投资</t>
  </si>
  <si>
    <t>新增生产能力</t>
  </si>
  <si>
    <t>能力（效益）名称</t>
  </si>
  <si>
    <t>设计</t>
  </si>
  <si>
    <t>其中：项目建设管理费</t>
    <phoneticPr fontId="8" type="noConversion"/>
  </si>
  <si>
    <t>垃圾日资源化处理能力</t>
    <phoneticPr fontId="8" type="noConversion"/>
  </si>
  <si>
    <t>1500吨/日</t>
    <phoneticPr fontId="8" type="noConversion"/>
  </si>
  <si>
    <t>其他投资</t>
  </si>
  <si>
    <t>建设起止时间</t>
  </si>
  <si>
    <t>待核销基建支出</t>
  </si>
  <si>
    <t>实际</t>
  </si>
  <si>
    <t>转出投资</t>
  </si>
  <si>
    <t>概算批准部门及文号</t>
  </si>
  <si>
    <t>建 设 规 模</t>
  </si>
  <si>
    <t>设  计</t>
  </si>
  <si>
    <t>实  际</t>
  </si>
  <si>
    <t>主厂房1座、综合楼1座</t>
  </si>
  <si>
    <t>单项工程项目、内容</t>
  </si>
  <si>
    <t>批准概算</t>
  </si>
  <si>
    <t>已完成投资额</t>
  </si>
  <si>
    <t>预计完成时间</t>
  </si>
  <si>
    <t>小  计</t>
  </si>
  <si>
    <t>自2018年9月27日至2019年11月22日</t>
    <phoneticPr fontId="8" type="noConversion"/>
  </si>
  <si>
    <t>自2018年9月29日至2019年12月31日</t>
    <phoneticPr fontId="8" type="noConversion"/>
  </si>
  <si>
    <r>
      <t>完成主要</t>
    </r>
    <r>
      <rPr>
        <sz val="11"/>
        <color theme="1"/>
        <rFont val="宋体"/>
        <family val="2"/>
        <scheme val="minor"/>
      </rPr>
      <t>工程量</t>
    </r>
    <phoneticPr fontId="8" type="noConversion"/>
  </si>
  <si>
    <t>垃圾日处理量（吨/日）</t>
    <phoneticPr fontId="8" type="noConversion"/>
  </si>
  <si>
    <t>尾工工程</t>
    <phoneticPr fontId="8" type="noConversion"/>
  </si>
  <si>
    <t>预计未完部分投资额
（万元）</t>
    <phoneticPr fontId="8" type="noConversion"/>
  </si>
  <si>
    <r>
      <rPr>
        <b/>
        <sz val="20"/>
        <rFont val="宋体"/>
        <family val="3"/>
        <charset val="134"/>
      </rPr>
      <t>项目竣工财务决算表</t>
    </r>
    <r>
      <rPr>
        <b/>
        <sz val="20"/>
        <rFont val="Arial"/>
        <family val="2"/>
      </rPr>
      <t>(1-2)</t>
    </r>
  </si>
  <si>
    <r>
      <rPr>
        <sz val="11"/>
        <rFont val="宋体"/>
        <family val="3"/>
        <charset val="134"/>
      </rPr>
      <t>资金来源</t>
    </r>
  </si>
  <si>
    <r>
      <rPr>
        <sz val="11"/>
        <rFont val="宋体"/>
        <family val="3"/>
        <charset val="134"/>
      </rPr>
      <t>金额</t>
    </r>
  </si>
  <si>
    <r>
      <rPr>
        <sz val="11"/>
        <rFont val="宋体"/>
        <family val="3"/>
        <charset val="134"/>
      </rPr>
      <t>资金占用</t>
    </r>
  </si>
  <si>
    <r>
      <rPr>
        <sz val="11"/>
        <rFont val="宋体"/>
        <family val="3"/>
        <charset val="134"/>
      </rPr>
      <t>一、基建拨款</t>
    </r>
  </si>
  <si>
    <r>
      <rPr>
        <sz val="11"/>
        <rFont val="宋体"/>
        <family val="3"/>
        <charset val="134"/>
      </rPr>
      <t>一、基本建设支出</t>
    </r>
  </si>
  <si>
    <r>
      <t>1.</t>
    </r>
    <r>
      <rPr>
        <sz val="11"/>
        <rFont val="宋体"/>
        <family val="3"/>
        <charset val="134"/>
      </rPr>
      <t>中央财政资金</t>
    </r>
  </si>
  <si>
    <r>
      <t>(</t>
    </r>
    <r>
      <rPr>
        <sz val="11"/>
        <rFont val="宋体"/>
        <family val="3"/>
        <charset val="134"/>
      </rPr>
      <t>一</t>
    </r>
    <r>
      <rPr>
        <sz val="11"/>
        <rFont val="Arial"/>
        <family val="2"/>
      </rPr>
      <t>)</t>
    </r>
    <r>
      <rPr>
        <sz val="11"/>
        <rFont val="宋体"/>
        <family val="3"/>
        <charset val="134"/>
      </rPr>
      <t>交付使用资产</t>
    </r>
  </si>
  <si>
    <r>
      <rPr>
        <sz val="11"/>
        <rFont val="宋体"/>
        <family val="3"/>
        <charset val="134"/>
      </rPr>
      <t>其中</t>
    </r>
    <r>
      <rPr>
        <sz val="11"/>
        <rFont val="Arial"/>
        <family val="2"/>
      </rPr>
      <t>:</t>
    </r>
    <r>
      <rPr>
        <sz val="11"/>
        <rFont val="宋体"/>
        <family val="3"/>
        <charset val="134"/>
      </rPr>
      <t>一般公共预算资金</t>
    </r>
  </si>
  <si>
    <r>
      <t xml:space="preserve">    1.</t>
    </r>
    <r>
      <rPr>
        <sz val="11"/>
        <rFont val="宋体"/>
        <family val="3"/>
        <charset val="134"/>
      </rPr>
      <t>固定资产</t>
    </r>
  </si>
  <si>
    <r>
      <t xml:space="preserve">     </t>
    </r>
    <r>
      <rPr>
        <sz val="11"/>
        <rFont val="宋体"/>
        <family val="3"/>
        <charset val="134"/>
      </rPr>
      <t>中央基建投资</t>
    </r>
  </si>
  <si>
    <r>
      <t xml:space="preserve">    2.</t>
    </r>
    <r>
      <rPr>
        <sz val="11"/>
        <rFont val="宋体"/>
        <family val="3"/>
        <charset val="134"/>
      </rPr>
      <t>流动资产</t>
    </r>
  </si>
  <si>
    <r>
      <t xml:space="preserve">        </t>
    </r>
    <r>
      <rPr>
        <sz val="11"/>
        <rFont val="宋体"/>
        <family val="3"/>
        <charset val="134"/>
      </rPr>
      <t>财政专项资金</t>
    </r>
  </si>
  <si>
    <r>
      <t xml:space="preserve">    3.</t>
    </r>
    <r>
      <rPr>
        <sz val="11"/>
        <rFont val="宋体"/>
        <family val="3"/>
        <charset val="134"/>
      </rPr>
      <t>无形资产</t>
    </r>
  </si>
  <si>
    <r>
      <t xml:space="preserve">        </t>
    </r>
    <r>
      <rPr>
        <sz val="11"/>
        <rFont val="宋体"/>
        <family val="3"/>
        <charset val="134"/>
      </rPr>
      <t>政府性基金</t>
    </r>
  </si>
  <si>
    <r>
      <t>(</t>
    </r>
    <r>
      <rPr>
        <sz val="11"/>
        <rFont val="宋体"/>
        <family val="3"/>
        <charset val="134"/>
      </rPr>
      <t>二</t>
    </r>
    <r>
      <rPr>
        <sz val="11"/>
        <rFont val="Arial"/>
        <family val="2"/>
      </rPr>
      <t>)</t>
    </r>
    <r>
      <rPr>
        <sz val="11"/>
        <rFont val="宋体"/>
        <family val="3"/>
        <charset val="134"/>
      </rPr>
      <t>在建工程</t>
    </r>
  </si>
  <si>
    <r>
      <t xml:space="preserve">        </t>
    </r>
    <r>
      <rPr>
        <sz val="11"/>
        <rFont val="宋体"/>
        <family val="3"/>
        <charset val="134"/>
      </rPr>
      <t>国有资本经营预算安排的基建项目资金</t>
    </r>
  </si>
  <si>
    <r>
      <t xml:space="preserve">    1.</t>
    </r>
    <r>
      <rPr>
        <sz val="11"/>
        <rFont val="宋体"/>
        <family val="3"/>
        <charset val="134"/>
      </rPr>
      <t>建筑安装工程投资</t>
    </r>
  </si>
  <si>
    <r>
      <t>2.</t>
    </r>
    <r>
      <rPr>
        <sz val="11"/>
        <rFont val="宋体"/>
        <family val="3"/>
        <charset val="134"/>
      </rPr>
      <t>地方财政资金</t>
    </r>
  </si>
  <si>
    <r>
      <t xml:space="preserve">    2.</t>
    </r>
    <r>
      <rPr>
        <sz val="11"/>
        <rFont val="宋体"/>
        <family val="3"/>
        <charset val="134"/>
      </rPr>
      <t>设备投资</t>
    </r>
  </si>
  <si>
    <r>
      <t xml:space="preserve">    3.</t>
    </r>
    <r>
      <rPr>
        <sz val="11"/>
        <rFont val="宋体"/>
        <family val="3"/>
        <charset val="134"/>
      </rPr>
      <t>待摊投资</t>
    </r>
  </si>
  <si>
    <r>
      <t xml:space="preserve">     </t>
    </r>
    <r>
      <rPr>
        <sz val="11"/>
        <rFont val="宋体"/>
        <family val="3"/>
        <charset val="134"/>
      </rPr>
      <t>地方基建投资</t>
    </r>
  </si>
  <si>
    <r>
      <t xml:space="preserve">    4.</t>
    </r>
    <r>
      <rPr>
        <sz val="11"/>
        <rFont val="宋体"/>
        <family val="3"/>
        <charset val="134"/>
      </rPr>
      <t>其他投资</t>
    </r>
  </si>
  <si>
    <r>
      <t>(</t>
    </r>
    <r>
      <rPr>
        <sz val="11"/>
        <rFont val="宋体"/>
        <family val="3"/>
        <charset val="134"/>
      </rPr>
      <t>三</t>
    </r>
    <r>
      <rPr>
        <sz val="11"/>
        <rFont val="Arial"/>
        <family val="2"/>
      </rPr>
      <t>)</t>
    </r>
    <r>
      <rPr>
        <sz val="11"/>
        <rFont val="宋体"/>
        <family val="3"/>
        <charset val="134"/>
      </rPr>
      <t>待核销基建支出</t>
    </r>
  </si>
  <si>
    <r>
      <t>(</t>
    </r>
    <r>
      <rPr>
        <sz val="11"/>
        <rFont val="宋体"/>
        <family val="3"/>
        <charset val="134"/>
      </rPr>
      <t>四</t>
    </r>
    <r>
      <rPr>
        <sz val="11"/>
        <rFont val="Arial"/>
        <family val="2"/>
      </rPr>
      <t>)</t>
    </r>
    <r>
      <rPr>
        <sz val="11"/>
        <rFont val="宋体"/>
        <family val="3"/>
        <charset val="134"/>
      </rPr>
      <t>转出投资</t>
    </r>
  </si>
  <si>
    <r>
      <rPr>
        <sz val="11"/>
        <rFont val="宋体"/>
        <family val="3"/>
        <charset val="134"/>
      </rPr>
      <t>二、货币资金合计</t>
    </r>
  </si>
  <si>
    <r>
      <rPr>
        <sz val="11"/>
        <rFont val="宋体"/>
        <family val="3"/>
        <charset val="134"/>
      </rPr>
      <t>二、部门自筹资金</t>
    </r>
    <r>
      <rPr>
        <sz val="11"/>
        <rFont val="Arial"/>
        <family val="2"/>
      </rPr>
      <t>(</t>
    </r>
    <r>
      <rPr>
        <sz val="11"/>
        <rFont val="宋体"/>
        <family val="3"/>
        <charset val="134"/>
      </rPr>
      <t>非负债性资金</t>
    </r>
    <r>
      <rPr>
        <sz val="11"/>
        <rFont val="Arial"/>
        <family val="2"/>
      </rPr>
      <t>)</t>
    </r>
  </si>
  <si>
    <r>
      <t xml:space="preserve">    </t>
    </r>
    <r>
      <rPr>
        <sz val="11"/>
        <rFont val="宋体"/>
        <family val="3"/>
        <charset val="134"/>
      </rPr>
      <t>其中：银行存款</t>
    </r>
  </si>
  <si>
    <r>
      <rPr>
        <sz val="11"/>
        <rFont val="宋体"/>
        <family val="3"/>
        <charset val="134"/>
      </rPr>
      <t>三、项目资本</t>
    </r>
  </si>
  <si>
    <r>
      <t xml:space="preserve">          </t>
    </r>
    <r>
      <rPr>
        <sz val="11"/>
        <rFont val="宋体"/>
        <family val="3"/>
        <charset val="134"/>
      </rPr>
      <t>财政应返还额度</t>
    </r>
  </si>
  <si>
    <r>
      <t xml:space="preserve">   1.</t>
    </r>
    <r>
      <rPr>
        <sz val="11"/>
        <rFont val="宋体"/>
        <family val="3"/>
        <charset val="134"/>
      </rPr>
      <t>国家资本</t>
    </r>
  </si>
  <si>
    <r>
      <t xml:space="preserve">            </t>
    </r>
    <r>
      <rPr>
        <sz val="11"/>
        <rFont val="宋体"/>
        <family val="3"/>
        <charset val="134"/>
      </rPr>
      <t>其中：直接支付</t>
    </r>
  </si>
  <si>
    <r>
      <t xml:space="preserve">   2.</t>
    </r>
    <r>
      <rPr>
        <sz val="11"/>
        <rFont val="宋体"/>
        <family val="3"/>
        <charset val="134"/>
      </rPr>
      <t>法人资本</t>
    </r>
  </si>
  <si>
    <r>
      <t xml:space="preserve">                  </t>
    </r>
    <r>
      <rPr>
        <sz val="11"/>
        <rFont val="宋体"/>
        <family val="3"/>
        <charset val="134"/>
      </rPr>
      <t>授权支付</t>
    </r>
  </si>
  <si>
    <r>
      <t xml:space="preserve">   3.</t>
    </r>
    <r>
      <rPr>
        <sz val="11"/>
        <rFont val="宋体"/>
        <family val="3"/>
        <charset val="134"/>
      </rPr>
      <t>个人资本</t>
    </r>
  </si>
  <si>
    <r>
      <t xml:space="preserve">          </t>
    </r>
    <r>
      <rPr>
        <sz val="11"/>
        <rFont val="宋体"/>
        <family val="3"/>
        <charset val="134"/>
      </rPr>
      <t>现金</t>
    </r>
  </si>
  <si>
    <r>
      <t xml:space="preserve">   4.</t>
    </r>
    <r>
      <rPr>
        <sz val="11"/>
        <rFont val="宋体"/>
        <family val="3"/>
        <charset val="134"/>
      </rPr>
      <t>外商资本</t>
    </r>
  </si>
  <si>
    <r>
      <t xml:space="preserve">          </t>
    </r>
    <r>
      <rPr>
        <sz val="11"/>
        <rFont val="宋体"/>
        <family val="3"/>
        <charset val="134"/>
      </rPr>
      <t>有价证券</t>
    </r>
  </si>
  <si>
    <r>
      <rPr>
        <sz val="11"/>
        <rFont val="宋体"/>
        <family val="3"/>
        <charset val="134"/>
      </rPr>
      <t>四、项目资本公积</t>
    </r>
  </si>
  <si>
    <r>
      <rPr>
        <sz val="11"/>
        <rFont val="宋体"/>
        <family val="3"/>
        <charset val="134"/>
      </rPr>
      <t>三、预付及应收款合计</t>
    </r>
  </si>
  <si>
    <r>
      <rPr>
        <sz val="11"/>
        <rFont val="宋体"/>
        <family val="3"/>
        <charset val="134"/>
      </rPr>
      <t>五、基建借款</t>
    </r>
  </si>
  <si>
    <r>
      <t xml:space="preserve">    1.</t>
    </r>
    <r>
      <rPr>
        <sz val="11"/>
        <rFont val="宋体"/>
        <family val="3"/>
        <charset val="134"/>
      </rPr>
      <t>预付备料款</t>
    </r>
  </si>
  <si>
    <r>
      <t xml:space="preserve">    </t>
    </r>
    <r>
      <rPr>
        <sz val="11"/>
        <rFont val="宋体"/>
        <family val="3"/>
        <charset val="134"/>
      </rPr>
      <t>其中：企业债券资金</t>
    </r>
  </si>
  <si>
    <r>
      <t xml:space="preserve">    2.</t>
    </r>
    <r>
      <rPr>
        <sz val="11"/>
        <rFont val="宋体"/>
        <family val="3"/>
        <charset val="134"/>
      </rPr>
      <t>预付工程款</t>
    </r>
  </si>
  <si>
    <r>
      <rPr>
        <sz val="11"/>
        <rFont val="宋体"/>
        <family val="3"/>
        <charset val="134"/>
      </rPr>
      <t>六、待冲基建支出</t>
    </r>
  </si>
  <si>
    <r>
      <t xml:space="preserve">    3.</t>
    </r>
    <r>
      <rPr>
        <sz val="11"/>
        <rFont val="宋体"/>
        <family val="3"/>
        <charset val="134"/>
      </rPr>
      <t>预付设备款</t>
    </r>
  </si>
  <si>
    <r>
      <rPr>
        <sz val="11"/>
        <rFont val="宋体"/>
        <family val="3"/>
        <charset val="134"/>
      </rPr>
      <t>七、应付款合计</t>
    </r>
    <r>
      <rPr>
        <sz val="11"/>
        <rFont val="Arial"/>
        <family val="2"/>
      </rPr>
      <t xml:space="preserve">   </t>
    </r>
  </si>
  <si>
    <r>
      <t xml:space="preserve">    4.</t>
    </r>
    <r>
      <rPr>
        <sz val="11"/>
        <rFont val="宋体"/>
        <family val="3"/>
        <charset val="134"/>
      </rPr>
      <t>应收票据</t>
    </r>
  </si>
  <si>
    <r>
      <t xml:space="preserve">   1.</t>
    </r>
    <r>
      <rPr>
        <sz val="11"/>
        <rFont val="宋体"/>
        <family val="3"/>
        <charset val="134"/>
      </rPr>
      <t>应付工程款</t>
    </r>
  </si>
  <si>
    <r>
      <t xml:space="preserve">    5.</t>
    </r>
    <r>
      <rPr>
        <sz val="11"/>
        <rFont val="宋体"/>
        <family val="3"/>
        <charset val="134"/>
      </rPr>
      <t>其他应收款</t>
    </r>
  </si>
  <si>
    <r>
      <t xml:space="preserve">   2.</t>
    </r>
    <r>
      <rPr>
        <sz val="11"/>
        <rFont val="宋体"/>
        <family val="3"/>
        <charset val="134"/>
      </rPr>
      <t>应付设备款</t>
    </r>
  </si>
  <si>
    <r>
      <rPr>
        <sz val="11"/>
        <rFont val="宋体"/>
        <family val="3"/>
        <charset val="134"/>
      </rPr>
      <t>四、固定资产合计</t>
    </r>
  </si>
  <si>
    <r>
      <t xml:space="preserve">   3.</t>
    </r>
    <r>
      <rPr>
        <sz val="11"/>
        <rFont val="宋体"/>
        <family val="3"/>
        <charset val="134"/>
      </rPr>
      <t>应付票据</t>
    </r>
  </si>
  <si>
    <r>
      <t xml:space="preserve">    </t>
    </r>
    <r>
      <rPr>
        <sz val="11"/>
        <rFont val="宋体"/>
        <family val="3"/>
        <charset val="134"/>
      </rPr>
      <t>固定资产原价</t>
    </r>
  </si>
  <si>
    <r>
      <t xml:space="preserve">   4.</t>
    </r>
    <r>
      <rPr>
        <sz val="11"/>
        <rFont val="宋体"/>
        <family val="3"/>
        <charset val="134"/>
      </rPr>
      <t>应付工资及福利费</t>
    </r>
  </si>
  <si>
    <r>
      <t xml:space="preserve">      </t>
    </r>
    <r>
      <rPr>
        <sz val="11"/>
        <rFont val="宋体"/>
        <family val="3"/>
        <charset val="134"/>
      </rPr>
      <t>减：累计折旧</t>
    </r>
  </si>
  <si>
    <r>
      <t xml:space="preserve">   5.</t>
    </r>
    <r>
      <rPr>
        <sz val="11"/>
        <rFont val="宋体"/>
        <family val="3"/>
        <charset val="134"/>
      </rPr>
      <t>其他应付款</t>
    </r>
  </si>
  <si>
    <r>
      <t xml:space="preserve">    </t>
    </r>
    <r>
      <rPr>
        <sz val="11"/>
        <rFont val="宋体"/>
        <family val="3"/>
        <charset val="134"/>
      </rPr>
      <t>固定资产净值</t>
    </r>
  </si>
  <si>
    <r>
      <rPr>
        <sz val="11"/>
        <rFont val="宋体"/>
        <family val="3"/>
        <charset val="134"/>
      </rPr>
      <t>八、未交款合计</t>
    </r>
  </si>
  <si>
    <r>
      <t xml:space="preserve">    </t>
    </r>
    <r>
      <rPr>
        <sz val="11"/>
        <rFont val="宋体"/>
        <family val="3"/>
        <charset val="134"/>
      </rPr>
      <t>固定资产清理</t>
    </r>
  </si>
  <si>
    <r>
      <t xml:space="preserve">   1.</t>
    </r>
    <r>
      <rPr>
        <sz val="11"/>
        <rFont val="宋体"/>
        <family val="3"/>
        <charset val="134"/>
      </rPr>
      <t>未交税金</t>
    </r>
  </si>
  <si>
    <r>
      <t xml:space="preserve">    </t>
    </r>
    <r>
      <rPr>
        <sz val="11"/>
        <rFont val="宋体"/>
        <family val="3"/>
        <charset val="134"/>
      </rPr>
      <t>待处理固定资产损失</t>
    </r>
  </si>
  <si>
    <r>
      <t xml:space="preserve">   2.</t>
    </r>
    <r>
      <rPr>
        <sz val="11"/>
        <rFont val="宋体"/>
        <family val="3"/>
        <charset val="134"/>
      </rPr>
      <t>未交结余财政资金</t>
    </r>
  </si>
  <si>
    <r>
      <t xml:space="preserve">   3.</t>
    </r>
    <r>
      <rPr>
        <sz val="11"/>
        <rFont val="宋体"/>
        <family val="3"/>
        <charset val="134"/>
      </rPr>
      <t>未交基建收入</t>
    </r>
  </si>
  <si>
    <r>
      <t xml:space="preserve">   4.</t>
    </r>
    <r>
      <rPr>
        <sz val="11"/>
        <rFont val="宋体"/>
        <family val="3"/>
        <charset val="134"/>
      </rPr>
      <t>其他未交款</t>
    </r>
  </si>
  <si>
    <r>
      <rPr>
        <b/>
        <sz val="11"/>
        <rFont val="宋体"/>
        <family val="3"/>
        <charset val="134"/>
      </rPr>
      <t>合</t>
    </r>
    <r>
      <rPr>
        <b/>
        <sz val="11"/>
        <rFont val="Arial"/>
        <family val="2"/>
      </rPr>
      <t xml:space="preserve">       </t>
    </r>
    <r>
      <rPr>
        <b/>
        <sz val="11"/>
        <rFont val="宋体"/>
        <family val="3"/>
        <charset val="134"/>
      </rPr>
      <t>计</t>
    </r>
  </si>
  <si>
    <r>
      <rPr>
        <sz val="11"/>
        <rFont val="宋体"/>
        <family val="3"/>
        <charset val="134"/>
      </rPr>
      <t>补充资料：基建借款期末余额：</t>
    </r>
  </si>
  <si>
    <r>
      <t xml:space="preserve">                  </t>
    </r>
    <r>
      <rPr>
        <sz val="11"/>
        <rFont val="宋体"/>
        <family val="3"/>
        <charset val="134"/>
      </rPr>
      <t>基建结余资金：</t>
    </r>
  </si>
  <si>
    <t>资金情况明细表(1-3)</t>
  </si>
  <si>
    <t>资金来源类别</t>
  </si>
  <si>
    <t>备注</t>
  </si>
  <si>
    <t>预算下达或概算批准金额</t>
  </si>
  <si>
    <t>实际到位金额</t>
  </si>
  <si>
    <t>需备注预算下达文号</t>
  </si>
  <si>
    <t>一、财政资金拨款</t>
  </si>
  <si>
    <t xml:space="preserve">  1.中央财政资金</t>
  </si>
  <si>
    <t>其中：一般公共预算资金</t>
  </si>
  <si>
    <t xml:space="preserve">      中央基建投资</t>
  </si>
  <si>
    <t xml:space="preserve">        财政专项资金</t>
  </si>
  <si>
    <t xml:space="preserve">        政府性基金</t>
  </si>
  <si>
    <t xml:space="preserve">   国有资本经营预算安排的基建项目资金</t>
  </si>
  <si>
    <t xml:space="preserve">        政府统借统还非负债性资金</t>
  </si>
  <si>
    <t xml:space="preserve">  2.地方财政资金</t>
  </si>
  <si>
    <t xml:space="preserve"> 其中：一般公共预算资金</t>
  </si>
  <si>
    <t xml:space="preserve">      地方基建投资</t>
  </si>
  <si>
    <t xml:space="preserve">        行政事业性收费</t>
  </si>
  <si>
    <t>二、项目资本金</t>
  </si>
  <si>
    <t>肇发改核准〔2018〕2号</t>
  </si>
  <si>
    <t xml:space="preserve">    其中：国家资本</t>
  </si>
  <si>
    <t>三、银行贷款</t>
  </si>
  <si>
    <t>四、企业债券资金</t>
  </si>
  <si>
    <t>五、自筹资金</t>
  </si>
  <si>
    <t>六、其他资金</t>
  </si>
  <si>
    <t>合    计</t>
  </si>
  <si>
    <t>补充资料：项目缺口资金：</t>
  </si>
  <si>
    <t>编报日期：2021年XX月XX日</t>
    <phoneticPr fontId="8" type="noConversion"/>
  </si>
  <si>
    <t>决算基准日:2021年9月30日</t>
    <phoneticPr fontId="8" type="noConversion"/>
  </si>
  <si>
    <t>炉渣厂</t>
    <phoneticPr fontId="1" type="noConversion"/>
  </si>
  <si>
    <t>飞灰填埋场封场工程</t>
  </si>
  <si>
    <t>ACC技改工程</t>
  </si>
  <si>
    <t>其他零星工程</t>
  </si>
  <si>
    <t>园林绿化</t>
  </si>
  <si>
    <t>精装修建筑工程</t>
  </si>
  <si>
    <t>称重设备</t>
    <phoneticPr fontId="1" type="noConversion"/>
  </si>
  <si>
    <t>汽轮发电机组设备</t>
  </si>
  <si>
    <t>节能型多级清水离心泵</t>
    <phoneticPr fontId="1" type="noConversion"/>
  </si>
  <si>
    <t>卸料门</t>
    <phoneticPr fontId="1" type="noConversion"/>
  </si>
  <si>
    <t>汽水取样设备</t>
    <phoneticPr fontId="1" type="noConversion"/>
  </si>
  <si>
    <t>化学除盐水设备</t>
    <phoneticPr fontId="1" type="noConversion"/>
  </si>
  <si>
    <t>无阀滤池设备</t>
    <phoneticPr fontId="1" type="noConversion"/>
  </si>
  <si>
    <t>生产废水处理系统设备</t>
    <phoneticPr fontId="1" type="noConversion"/>
  </si>
  <si>
    <t>化验室设备</t>
    <phoneticPr fontId="1" type="noConversion"/>
  </si>
  <si>
    <t>卸料门</t>
    <phoneticPr fontId="1" type="noConversion"/>
  </si>
  <si>
    <t>渣仓除尘设备、垃圾仓除臭、飞灰固化间除氨设备</t>
    <phoneticPr fontId="1" type="noConversion"/>
  </si>
  <si>
    <t>耐火保温材料包括耐火砖、耐火耐磨浇注料、耐火浇注料、保温浇注料、保温棉及其它相关辅件</t>
    <phoneticPr fontId="1" type="noConversion"/>
  </si>
  <si>
    <t>汽轮机发电机</t>
    <phoneticPr fontId="1" type="noConversion"/>
  </si>
  <si>
    <t>空气压缩机</t>
  </si>
  <si>
    <t>垃圾吊、灰渣吊、汽机吊</t>
  </si>
  <si>
    <t>空调及热水器</t>
  </si>
  <si>
    <t>风机电动执行机构</t>
  </si>
  <si>
    <t>电梯设备</t>
  </si>
  <si>
    <t>中控室操作台</t>
  </si>
  <si>
    <t>无机房乘客电梯</t>
    <phoneticPr fontId="1" type="noConversion"/>
  </si>
  <si>
    <t>节能型多级清水离心泵（锅炉给水泵）</t>
  </si>
  <si>
    <t>蒸汽锅炉受热面堆焊设备</t>
  </si>
  <si>
    <t>电动双梁抓斗桥式起重机</t>
  </si>
  <si>
    <t>电动双梁抓斗桥式起重机QZZY10t-5. Sm-A8-4m、3QD50/10t-20m-A3-20/20m</t>
    <phoneticPr fontId="1" type="noConversion"/>
  </si>
  <si>
    <t>预留员工费用及管理费用</t>
    <phoneticPr fontId="1" type="noConversion"/>
  </si>
  <si>
    <t>项目单位：有限公司</t>
    <phoneticPr fontId="8" type="noConversion"/>
  </si>
  <si>
    <t>建设项目名称：太阳能发电项目</t>
    <phoneticPr fontId="8" type="noConversion"/>
  </si>
  <si>
    <t>主管部门：龙岗区住房和城乡建设局</t>
    <phoneticPr fontId="8" type="noConversion"/>
  </si>
  <si>
    <t>项目单位负责人：暗送秋波</t>
    <phoneticPr fontId="8" type="noConversion"/>
  </si>
  <si>
    <t>项目单位财务负责人：徐静蕾</t>
    <phoneticPr fontId="8" type="noConversion"/>
  </si>
  <si>
    <t>项目单位联系人及电话：</t>
    <phoneticPr fontId="8" type="noConversion"/>
  </si>
  <si>
    <t>交付单位：</t>
    <phoneticPr fontId="8" type="noConversion"/>
  </si>
  <si>
    <t>接收单位：</t>
    <phoneticPr fontId="8" type="noConversion"/>
  </si>
  <si>
    <t>项目名称：</t>
    <phoneticPr fontId="1" type="noConversion"/>
  </si>
  <si>
    <t>项目名称:</t>
    <phoneticPr fontId="1" type="noConversion"/>
  </si>
  <si>
    <t>项目名称：</t>
    <phoneticPr fontId="8" type="noConversion"/>
  </si>
  <si>
    <r>
      <t>项目</t>
    </r>
    <r>
      <rPr>
        <sz val="12"/>
        <rFont val="宋体"/>
        <family val="3"/>
        <charset val="134"/>
      </rPr>
      <t/>
    </r>
    <phoneticPr fontId="8" type="noConversion"/>
  </si>
  <si>
    <t>A项目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</si>
</sst>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* #,##0.00_);_(* \(#,##0.00\);_(* &quot;-&quot;??_);_(@_)"/>
    <numFmt numFmtId="177" formatCode="0.000%"/>
    <numFmt numFmtId="178" formatCode="#,##0.00_ "/>
  </numFmts>
  <fonts count="28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sz val="12"/>
      <name val="Arial"/>
      <family val="2"/>
    </font>
    <font>
      <sz val="12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1"/>
      <name val="Arial"/>
      <family val="2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Times New Roman"/>
      <family val="1"/>
    </font>
    <font>
      <b/>
      <sz val="11"/>
      <name val="宋体"/>
      <family val="3"/>
      <charset val="134"/>
      <scheme val="minor"/>
    </font>
    <font>
      <sz val="14"/>
      <name val="宋体"/>
      <family val="3"/>
      <charset val="134"/>
    </font>
    <font>
      <sz val="16"/>
      <name val="楷体_GB2312"/>
      <charset val="134"/>
    </font>
    <font>
      <sz val="16"/>
      <name val="隶书"/>
      <family val="3"/>
      <charset val="134"/>
    </font>
    <font>
      <b/>
      <sz val="25"/>
      <name val="宋体"/>
      <family val="3"/>
      <charset val="134"/>
    </font>
    <font>
      <sz val="14"/>
      <name val="宋体"/>
      <family val="3"/>
      <charset val="134"/>
      <scheme val="minor"/>
    </font>
    <font>
      <b/>
      <sz val="20"/>
      <name val="Arial"/>
      <family val="2"/>
    </font>
    <font>
      <vertAlign val="superscript"/>
      <sz val="12"/>
      <name val="Times New Roman"/>
      <family val="1"/>
    </font>
    <font>
      <sz val="10"/>
      <name val="宋体"/>
      <family val="3"/>
      <charset val="134"/>
    </font>
    <font>
      <b/>
      <sz val="11"/>
      <name val="Arial"/>
      <family val="2"/>
    </font>
    <font>
      <b/>
      <sz val="20"/>
      <name val="宋体"/>
      <family val="3"/>
      <charset val="134"/>
      <scheme val="minor"/>
    </font>
    <font>
      <b/>
      <u val="double"/>
      <sz val="1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3" fillId="0" borderId="0" applyFont="0" applyFill="0" applyBorder="0" applyAlignment="0" applyProtection="0">
      <alignment vertical="center"/>
    </xf>
    <xf numFmtId="0" fontId="4" fillId="0" borderId="0"/>
    <xf numFmtId="9" fontId="3" fillId="0" borderId="0" applyFont="0" applyFill="0" applyBorder="0" applyAlignment="0" applyProtection="0">
      <alignment vertical="center"/>
    </xf>
    <xf numFmtId="0" fontId="9" fillId="0" borderId="0"/>
    <xf numFmtId="0" fontId="4" fillId="0" borderId="0">
      <alignment vertical="center"/>
    </xf>
  </cellStyleXfs>
  <cellXfs count="215">
    <xf numFmtId="0" fontId="0" fillId="0" borderId="0" xfId="0"/>
    <xf numFmtId="0" fontId="0" fillId="0" borderId="0" xfId="0" applyFill="1"/>
    <xf numFmtId="43" fontId="0" fillId="0" borderId="0" xfId="1" applyFont="1" applyFill="1" applyAlignment="1"/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43" fontId="7" fillId="0" borderId="3" xfId="1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43" fontId="6" fillId="0" borderId="0" xfId="1" applyFont="1" applyFill="1" applyAlignment="1">
      <alignment vertical="center"/>
    </xf>
    <xf numFmtId="176" fontId="7" fillId="0" borderId="3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0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 wrapText="1"/>
    </xf>
    <xf numFmtId="43" fontId="0" fillId="0" borderId="3" xfId="1" applyFont="1" applyFill="1" applyBorder="1" applyAlignment="1">
      <alignment horizontal="center" vertical="center" wrapText="1"/>
    </xf>
    <xf numFmtId="43" fontId="7" fillId="0" borderId="3" xfId="0" applyNumberFormat="1" applyFont="1" applyFill="1" applyBorder="1" applyAlignment="1">
      <alignment vertical="center"/>
    </xf>
    <xf numFmtId="43" fontId="0" fillId="0" borderId="0" xfId="1" applyFont="1" applyFill="1" applyBorder="1" applyAlignment="1">
      <alignment vertical="center"/>
    </xf>
    <xf numFmtId="43" fontId="0" fillId="0" borderId="0" xfId="1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vertical="center" wrapText="1"/>
    </xf>
    <xf numFmtId="0" fontId="0" fillId="0" borderId="0" xfId="0" applyFont="1" applyFill="1"/>
    <xf numFmtId="43" fontId="11" fillId="0" borderId="0" xfId="1" applyFont="1" applyFill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ont="1" applyFill="1" applyBorder="1"/>
    <xf numFmtId="0" fontId="13" fillId="0" borderId="3" xfId="0" applyFont="1" applyFill="1" applyBorder="1" applyAlignment="1">
      <alignment vertical="center"/>
    </xf>
    <xf numFmtId="43" fontId="13" fillId="0" borderId="3" xfId="1" applyFont="1" applyFill="1" applyBorder="1" applyAlignment="1">
      <alignment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wrapText="1"/>
    </xf>
    <xf numFmtId="0" fontId="10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176" fontId="13" fillId="0" borderId="3" xfId="0" applyNumberFormat="1" applyFont="1" applyFill="1" applyBorder="1" applyAlignment="1">
      <alignment vertical="center"/>
    </xf>
    <xf numFmtId="0" fontId="12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vertical="center" wrapText="1"/>
    </xf>
    <xf numFmtId="43" fontId="13" fillId="0" borderId="3" xfId="0" applyNumberFormat="1" applyFont="1" applyFill="1" applyBorder="1" applyAlignment="1">
      <alignment vertical="center"/>
    </xf>
    <xf numFmtId="0" fontId="0" fillId="0" borderId="3" xfId="0" applyFont="1" applyFill="1" applyBorder="1" applyAlignment="1"/>
    <xf numFmtId="176" fontId="10" fillId="0" borderId="3" xfId="0" applyNumberFormat="1" applyFont="1" applyFill="1" applyBorder="1"/>
    <xf numFmtId="0" fontId="0" fillId="0" borderId="0" xfId="0" applyFont="1" applyFill="1" applyBorder="1" applyAlignment="1"/>
    <xf numFmtId="0" fontId="0" fillId="0" borderId="0" xfId="0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/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 applyAlignment="1"/>
    <xf numFmtId="0" fontId="0" fillId="0" borderId="0" xfId="0" applyFont="1" applyFill="1" applyAlignment="1">
      <alignment wrapText="1"/>
    </xf>
    <xf numFmtId="43" fontId="0" fillId="0" borderId="0" xfId="0" applyNumberFormat="1" applyFont="1" applyFill="1"/>
    <xf numFmtId="0" fontId="0" fillId="0" borderId="0" xfId="0" applyFont="1" applyFill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12" fillId="0" borderId="3" xfId="0" applyFont="1" applyFill="1" applyBorder="1" applyAlignment="1">
      <alignment vertical="center"/>
    </xf>
    <xf numFmtId="0" fontId="11" fillId="0" borderId="3" xfId="0" applyFont="1" applyFill="1" applyBorder="1" applyAlignment="1">
      <alignment vertical="center"/>
    </xf>
    <xf numFmtId="0" fontId="11" fillId="0" borderId="3" xfId="0" applyFont="1" applyFill="1" applyBorder="1" applyAlignment="1">
      <alignment horizontal="center" vertical="center"/>
    </xf>
    <xf numFmtId="176" fontId="15" fillId="0" borderId="3" xfId="0" applyNumberFormat="1" applyFont="1" applyFill="1" applyBorder="1" applyAlignment="1">
      <alignment vertical="center"/>
    </xf>
    <xf numFmtId="0" fontId="0" fillId="0" borderId="3" xfId="0" applyFont="1" applyFill="1" applyBorder="1" applyAlignment="1">
      <alignment wrapText="1"/>
    </xf>
    <xf numFmtId="2" fontId="0" fillId="0" borderId="3" xfId="0" applyNumberFormat="1" applyFont="1" applyFill="1" applyBorder="1"/>
    <xf numFmtId="0" fontId="16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4" fillId="0" borderId="0" xfId="0" applyFont="1"/>
    <xf numFmtId="0" fontId="4" fillId="0" borderId="3" xfId="0" applyFont="1" applyBorder="1" applyAlignment="1">
      <alignment horizontal="center" vertical="center"/>
    </xf>
    <xf numFmtId="43" fontId="7" fillId="0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43" fontId="7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 shrinkToFit="1"/>
    </xf>
    <xf numFmtId="0" fontId="4" fillId="0" borderId="3" xfId="0" applyFont="1" applyFill="1" applyBorder="1" applyAlignment="1">
      <alignment vertical="center" shrinkToFi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43" fontId="0" fillId="0" borderId="0" xfId="0" applyNumberFormat="1" applyAlignment="1">
      <alignment vertical="center"/>
    </xf>
    <xf numFmtId="0" fontId="12" fillId="0" borderId="3" xfId="0" applyFont="1" applyFill="1" applyBorder="1" applyAlignment="1">
      <alignment vertical="center" wrapText="1"/>
    </xf>
    <xf numFmtId="0" fontId="9" fillId="0" borderId="0" xfId="4"/>
    <xf numFmtId="0" fontId="18" fillId="0" borderId="0" xfId="4" applyFont="1"/>
    <xf numFmtId="0" fontId="16" fillId="0" borderId="0" xfId="4" applyFont="1" applyAlignment="1">
      <alignment horizontal="left"/>
    </xf>
    <xf numFmtId="0" fontId="9" fillId="0" borderId="0" xfId="4" applyAlignment="1">
      <alignment horizontal="left"/>
    </xf>
    <xf numFmtId="0" fontId="16" fillId="0" borderId="0" xfId="4" applyFont="1"/>
    <xf numFmtId="0" fontId="16" fillId="0" borderId="0" xfId="4" applyFont="1" applyFill="1"/>
    <xf numFmtId="0" fontId="19" fillId="0" borderId="0" xfId="4" applyFont="1"/>
    <xf numFmtId="0" fontId="20" fillId="0" borderId="0" xfId="4" applyFont="1"/>
    <xf numFmtId="0" fontId="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43" fontId="7" fillId="0" borderId="3" xfId="1" applyFont="1" applyFill="1" applyBorder="1" applyAlignment="1">
      <alignment horizontal="center" vertical="center" wrapText="1"/>
    </xf>
    <xf numFmtId="43" fontId="0" fillId="0" borderId="0" xfId="1" applyFont="1" applyAlignment="1"/>
    <xf numFmtId="10" fontId="0" fillId="0" borderId="0" xfId="3" applyNumberFormat="1" applyFont="1" applyAlignment="1"/>
    <xf numFmtId="177" fontId="0" fillId="0" borderId="0" xfId="3" applyNumberFormat="1" applyFont="1" applyAlignment="1"/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Fill="1" applyAlignment="1"/>
    <xf numFmtId="0" fontId="4" fillId="0" borderId="0" xfId="0" applyFont="1" applyFill="1" applyAlignment="1"/>
    <xf numFmtId="0" fontId="10" fillId="0" borderId="0" xfId="0" applyFont="1" applyFill="1"/>
    <xf numFmtId="43" fontId="10" fillId="0" borderId="0" xfId="0" applyNumberFormat="1" applyFont="1" applyFill="1"/>
    <xf numFmtId="43" fontId="12" fillId="0" borderId="0" xfId="0" applyNumberFormat="1" applyFont="1" applyFill="1" applyAlignment="1">
      <alignment horizontal="center"/>
    </xf>
    <xf numFmtId="43" fontId="10" fillId="0" borderId="3" xfId="0" applyNumberFormat="1" applyFont="1" applyFill="1" applyBorder="1" applyAlignment="1">
      <alignment horizontal="center" vertical="center"/>
    </xf>
    <xf numFmtId="43" fontId="13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left" vertical="center" indent="1"/>
    </xf>
    <xf numFmtId="43" fontId="0" fillId="0" borderId="0" xfId="0" applyNumberFormat="1" applyFill="1"/>
    <xf numFmtId="10" fontId="0" fillId="0" borderId="0" xfId="3" applyNumberFormat="1" applyFont="1" applyFill="1" applyAlignment="1"/>
    <xf numFmtId="0" fontId="10" fillId="0" borderId="3" xfId="0" applyFont="1" applyFill="1" applyBorder="1" applyAlignment="1">
      <alignment horizontal="left" vertical="center"/>
    </xf>
    <xf numFmtId="43" fontId="6" fillId="0" borderId="3" xfId="0" applyNumberFormat="1" applyFont="1" applyFill="1" applyBorder="1"/>
    <xf numFmtId="0" fontId="13" fillId="0" borderId="3" xfId="0" applyFont="1" applyFill="1" applyBorder="1"/>
    <xf numFmtId="0" fontId="24" fillId="0" borderId="3" xfId="0" applyFont="1" applyFill="1" applyBorder="1" applyAlignment="1">
      <alignment horizontal="center" vertical="center"/>
    </xf>
    <xf numFmtId="43" fontId="13" fillId="0" borderId="3" xfId="1" applyFont="1" applyFill="1" applyBorder="1" applyAlignment="1"/>
    <xf numFmtId="0" fontId="10" fillId="0" borderId="0" xfId="0" applyFont="1" applyFill="1" applyBorder="1" applyAlignment="1">
      <alignment vertical="center"/>
    </xf>
    <xf numFmtId="0" fontId="6" fillId="0" borderId="0" xfId="0" applyFont="1" applyFill="1"/>
    <xf numFmtId="43" fontId="10" fillId="0" borderId="0" xfId="1" applyFont="1" applyFill="1" applyAlignment="1"/>
    <xf numFmtId="43" fontId="6" fillId="0" borderId="0" xfId="0" applyNumberFormat="1" applyFont="1" applyFill="1"/>
    <xf numFmtId="0" fontId="7" fillId="0" borderId="0" xfId="5" applyFont="1">
      <alignment vertical="center"/>
    </xf>
    <xf numFmtId="0" fontId="26" fillId="0" borderId="0" xfId="5" applyFont="1" applyBorder="1" applyAlignment="1">
      <alignment horizontal="center" vertical="center"/>
    </xf>
    <xf numFmtId="43" fontId="26" fillId="0" borderId="0" xfId="1" applyFont="1" applyFill="1" applyBorder="1" applyAlignment="1" applyProtection="1">
      <alignment horizontal="center" vertical="center"/>
    </xf>
    <xf numFmtId="0" fontId="13" fillId="0" borderId="0" xfId="5" applyFont="1">
      <alignment vertical="center"/>
    </xf>
    <xf numFmtId="0" fontId="13" fillId="0" borderId="2" xfId="5" applyFont="1" applyBorder="1" applyAlignment="1">
      <alignment horizontal="left" vertical="center"/>
    </xf>
    <xf numFmtId="43" fontId="13" fillId="0" borderId="2" xfId="1" applyFont="1" applyFill="1" applyBorder="1" applyAlignment="1" applyProtection="1">
      <alignment horizontal="center" vertical="center"/>
    </xf>
    <xf numFmtId="0" fontId="13" fillId="0" borderId="2" xfId="5" applyFont="1" applyBorder="1" applyAlignment="1">
      <alignment horizontal="right" vertical="center"/>
    </xf>
    <xf numFmtId="0" fontId="13" fillId="0" borderId="3" xfId="5" applyFont="1" applyBorder="1" applyAlignment="1">
      <alignment horizontal="center" vertical="center" wrapText="1"/>
    </xf>
    <xf numFmtId="43" fontId="13" fillId="0" borderId="4" xfId="1" applyFont="1" applyFill="1" applyBorder="1" applyAlignment="1" applyProtection="1">
      <alignment horizontal="center" vertical="center" wrapText="1"/>
    </xf>
    <xf numFmtId="43" fontId="13" fillId="0" borderId="4" xfId="1" applyFont="1" applyFill="1" applyBorder="1" applyAlignment="1" applyProtection="1">
      <alignment horizontal="center" vertical="center"/>
    </xf>
    <xf numFmtId="0" fontId="13" fillId="0" borderId="3" xfId="5" applyFont="1" applyBorder="1" applyAlignment="1">
      <alignment horizontal="center" vertical="center"/>
    </xf>
    <xf numFmtId="0" fontId="13" fillId="0" borderId="3" xfId="5" applyFont="1" applyBorder="1" applyAlignment="1">
      <alignment horizontal="left" vertical="center"/>
    </xf>
    <xf numFmtId="43" fontId="13" fillId="0" borderId="3" xfId="1" applyFont="1" applyFill="1" applyBorder="1" applyAlignment="1" applyProtection="1">
      <alignment horizontal="center" vertical="center"/>
    </xf>
    <xf numFmtId="0" fontId="13" fillId="0" borderId="3" xfId="0" applyFont="1" applyBorder="1" applyAlignment="1">
      <alignment horizontal="left" vertical="center" indent="1"/>
    </xf>
    <xf numFmtId="0" fontId="13" fillId="0" borderId="3" xfId="0" applyFont="1" applyBorder="1" applyAlignment="1">
      <alignment vertical="center"/>
    </xf>
    <xf numFmtId="0" fontId="13" fillId="0" borderId="3" xfId="5" applyFont="1" applyBorder="1">
      <alignment vertical="center"/>
    </xf>
    <xf numFmtId="0" fontId="13" fillId="0" borderId="0" xfId="5" applyFont="1" applyAlignment="1">
      <alignment horizontal="left" vertical="center"/>
    </xf>
    <xf numFmtId="43" fontId="13" fillId="0" borderId="0" xfId="1" applyFont="1" applyFill="1" applyBorder="1" applyAlignment="1" applyProtection="1">
      <alignment horizontal="center" vertical="center"/>
    </xf>
    <xf numFmtId="0" fontId="13" fillId="0" borderId="0" xfId="5" applyFont="1" applyAlignment="1">
      <alignment horizontal="center" vertical="center"/>
    </xf>
    <xf numFmtId="43" fontId="7" fillId="0" borderId="0" xfId="1" applyFont="1" applyFill="1" applyBorder="1" applyAlignment="1" applyProtection="1">
      <alignment horizontal="center" vertical="center"/>
    </xf>
    <xf numFmtId="0" fontId="7" fillId="0" borderId="0" xfId="5" applyFont="1" applyAlignment="1">
      <alignment horizontal="center" vertical="center"/>
    </xf>
    <xf numFmtId="4" fontId="0" fillId="0" borderId="0" xfId="0" applyNumberFormat="1" applyFill="1"/>
    <xf numFmtId="178" fontId="0" fillId="0" borderId="0" xfId="0" applyNumberFormat="1" applyFill="1"/>
    <xf numFmtId="0" fontId="7" fillId="0" borderId="3" xfId="0" applyFont="1" applyFill="1" applyBorder="1" applyAlignment="1">
      <alignment horizontal="center" vertical="center" wrapText="1"/>
    </xf>
    <xf numFmtId="43" fontId="7" fillId="0" borderId="3" xfId="1" applyFont="1" applyFill="1" applyBorder="1" applyAlignment="1">
      <alignment horizontal="center" vertical="center" wrapText="1"/>
    </xf>
    <xf numFmtId="43" fontId="13" fillId="0" borderId="3" xfId="1" applyFont="1" applyFill="1" applyBorder="1" applyAlignment="1" applyProtection="1">
      <alignment horizontal="center" vertical="center"/>
    </xf>
    <xf numFmtId="44" fontId="0" fillId="0" borderId="3" xfId="0" applyNumberFormat="1" applyFont="1" applyFill="1" applyBorder="1"/>
    <xf numFmtId="43" fontId="4" fillId="0" borderId="0" xfId="0" applyNumberFormat="1" applyFont="1"/>
    <xf numFmtId="0" fontId="20" fillId="0" borderId="0" xfId="0" applyFont="1" applyFill="1"/>
    <xf numFmtId="0" fontId="20" fillId="0" borderId="0" xfId="4" applyFont="1" applyFill="1"/>
    <xf numFmtId="43" fontId="13" fillId="0" borderId="0" xfId="1" applyFont="1" applyFill="1" applyAlignment="1"/>
    <xf numFmtId="0" fontId="13" fillId="0" borderId="3" xfId="0" applyFont="1" applyFill="1" applyBorder="1" applyAlignment="1">
      <alignment horizontal="center" vertical="center" wrapText="1"/>
    </xf>
    <xf numFmtId="44" fontId="0" fillId="0" borderId="3" xfId="0" applyNumberFormat="1" applyFont="1" applyFill="1" applyBorder="1" applyAlignment="1">
      <alignment vertical="center"/>
    </xf>
    <xf numFmtId="10" fontId="7" fillId="0" borderId="0" xfId="3" applyNumberFormat="1" applyFont="1" applyFill="1" applyBorder="1" applyAlignment="1" applyProtection="1">
      <alignment horizontal="center" vertical="center"/>
    </xf>
    <xf numFmtId="43" fontId="15" fillId="0" borderId="3" xfId="1" applyFont="1" applyFill="1" applyBorder="1" applyAlignment="1">
      <alignment vertical="center"/>
    </xf>
    <xf numFmtId="43" fontId="0" fillId="0" borderId="0" xfId="0" applyNumberFormat="1" applyFill="1" applyBorder="1" applyAlignment="1">
      <alignment vertical="center"/>
    </xf>
    <xf numFmtId="43" fontId="27" fillId="0" borderId="3" xfId="1" applyFont="1" applyFill="1" applyBorder="1" applyAlignment="1">
      <alignment vertical="center"/>
    </xf>
    <xf numFmtId="43" fontId="6" fillId="0" borderId="0" xfId="1" applyFont="1" applyAlignment="1">
      <alignment horizontal="right" vertical="center" wrapText="1"/>
    </xf>
    <xf numFmtId="43" fontId="0" fillId="0" borderId="0" xfId="0" applyNumberFormat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3" fontId="7" fillId="0" borderId="3" xfId="1" applyFont="1" applyFill="1" applyBorder="1" applyAlignment="1">
      <alignment horizontal="center" vertical="center" wrapText="1"/>
    </xf>
    <xf numFmtId="43" fontId="13" fillId="0" borderId="3" xfId="1" applyFont="1" applyFill="1" applyBorder="1" applyAlignment="1" applyProtection="1">
      <alignment horizontal="center" vertical="center"/>
    </xf>
    <xf numFmtId="43" fontId="6" fillId="0" borderId="0" xfId="0" applyNumberFormat="1" applyFont="1" applyAlignment="1">
      <alignment horizontal="center" vertical="center" wrapText="1"/>
    </xf>
    <xf numFmtId="43" fontId="0" fillId="0" borderId="0" xfId="0" applyNumberFormat="1"/>
    <xf numFmtId="44" fontId="0" fillId="0" borderId="0" xfId="0" applyNumberFormat="1" applyFont="1" applyFill="1"/>
    <xf numFmtId="0" fontId="17" fillId="0" borderId="0" xfId="4" applyFont="1" applyAlignment="1">
      <alignment horizontal="left"/>
    </xf>
    <xf numFmtId="0" fontId="16" fillId="0" borderId="0" xfId="4" applyFont="1" applyAlignment="1">
      <alignment horizontal="left"/>
    </xf>
    <xf numFmtId="0" fontId="20" fillId="0" borderId="0" xfId="4" applyFont="1" applyAlignment="1">
      <alignment horizontal="left"/>
    </xf>
    <xf numFmtId="0" fontId="7" fillId="0" borderId="3" xfId="0" applyFont="1" applyFill="1" applyBorder="1" applyAlignment="1">
      <alignment horizontal="center" vertical="center" wrapText="1"/>
    </xf>
    <xf numFmtId="43" fontId="7" fillId="0" borderId="3" xfId="1" applyNumberFormat="1" applyFont="1" applyFill="1" applyBorder="1" applyAlignment="1">
      <alignment horizontal="right" vertical="center" wrapText="1"/>
    </xf>
    <xf numFmtId="43" fontId="7" fillId="0" borderId="3" xfId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43" fontId="7" fillId="0" borderId="3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center"/>
    </xf>
    <xf numFmtId="0" fontId="25" fillId="0" borderId="0" xfId="5" applyFont="1" applyBorder="1" applyAlignment="1">
      <alignment horizontal="center" vertical="center"/>
    </xf>
    <xf numFmtId="43" fontId="25" fillId="0" borderId="0" xfId="1" applyFont="1" applyFill="1" applyBorder="1" applyAlignment="1" applyProtection="1">
      <alignment horizontal="center" vertical="center"/>
    </xf>
    <xf numFmtId="0" fontId="13" fillId="0" borderId="3" xfId="5" applyFont="1" applyBorder="1" applyAlignment="1">
      <alignment horizontal="center" vertical="center"/>
    </xf>
    <xf numFmtId="43" fontId="13" fillId="0" borderId="3" xfId="1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12" fillId="0" borderId="2" xfId="0" applyFont="1" applyFill="1" applyBorder="1" applyAlignment="1">
      <alignment horizontal="right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176" fontId="13" fillId="0" borderId="3" xfId="0" applyNumberFormat="1" applyFont="1" applyFill="1" applyBorder="1" applyAlignment="1">
      <alignment horizontal="center" vertical="center"/>
    </xf>
    <xf numFmtId="43" fontId="13" fillId="0" borderId="3" xfId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left" vertical="center"/>
    </xf>
  </cellXfs>
  <cellStyles count="6">
    <cellStyle name="百分比" xfId="3" builtinId="5"/>
    <cellStyle name="常规" xfId="0" builtinId="0"/>
    <cellStyle name="常规 2" xfId="2" xr:uid="{00000000-0005-0000-0000-000002000000}"/>
    <cellStyle name="常规_Book1" xfId="5" xr:uid="{00000000-0005-0000-0000-000003000000}"/>
    <cellStyle name="常规_美舍河试算表8.11" xfId="4" xr:uid="{00000000-0005-0000-0000-000004000000}"/>
    <cellStyle name="千位分隔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M26"/>
  <sheetViews>
    <sheetView view="pageBreakPreview" zoomScaleNormal="100" zoomScaleSheetLayoutView="100" workbookViewId="0">
      <selection activeCell="F7" sqref="F7"/>
    </sheetView>
  </sheetViews>
  <sheetFormatPr defaultColWidth="8.875" defaultRowHeight="15.75"/>
  <cols>
    <col min="1" max="1" width="9" style="90" bestFit="1" customWidth="1"/>
    <col min="2" max="2" width="11" style="90" customWidth="1"/>
    <col min="3" max="3" width="10.625" style="90" customWidth="1"/>
    <col min="4" max="5" width="9" style="90" bestFit="1" customWidth="1"/>
    <col min="6" max="6" width="12.125" style="90" customWidth="1"/>
    <col min="7" max="7" width="9" style="90" customWidth="1"/>
    <col min="8" max="9" width="9" style="90" bestFit="1" customWidth="1"/>
    <col min="10" max="10" width="37.125" style="90" customWidth="1"/>
    <col min="11" max="13" width="9" style="90" bestFit="1" customWidth="1"/>
    <col min="14" max="14" width="4.625" style="90" customWidth="1"/>
    <col min="15" max="32" width="9" style="90" bestFit="1" customWidth="1"/>
    <col min="33" max="256" width="8.875" style="90"/>
    <col min="257" max="257" width="9" style="90" bestFit="1" customWidth="1"/>
    <col min="258" max="258" width="11" style="90" customWidth="1"/>
    <col min="259" max="259" width="10.625" style="90" customWidth="1"/>
    <col min="260" max="261" width="9" style="90" bestFit="1" customWidth="1"/>
    <col min="262" max="262" width="12.125" style="90" customWidth="1"/>
    <col min="263" max="263" width="9" style="90" customWidth="1"/>
    <col min="264" max="265" width="9" style="90" bestFit="1" customWidth="1"/>
    <col min="266" max="266" width="37.125" style="90" customWidth="1"/>
    <col min="267" max="269" width="9" style="90" bestFit="1" customWidth="1"/>
    <col min="270" max="270" width="4.625" style="90" customWidth="1"/>
    <col min="271" max="288" width="9" style="90" bestFit="1" customWidth="1"/>
    <col min="289" max="512" width="8.875" style="90"/>
    <col min="513" max="513" width="9" style="90" bestFit="1" customWidth="1"/>
    <col min="514" max="514" width="11" style="90" customWidth="1"/>
    <col min="515" max="515" width="10.625" style="90" customWidth="1"/>
    <col min="516" max="517" width="9" style="90" bestFit="1" customWidth="1"/>
    <col min="518" max="518" width="12.125" style="90" customWidth="1"/>
    <col min="519" max="519" width="9" style="90" customWidth="1"/>
    <col min="520" max="521" width="9" style="90" bestFit="1" customWidth="1"/>
    <col min="522" max="522" width="37.125" style="90" customWidth="1"/>
    <col min="523" max="525" width="9" style="90" bestFit="1" customWidth="1"/>
    <col min="526" max="526" width="4.625" style="90" customWidth="1"/>
    <col min="527" max="544" width="9" style="90" bestFit="1" customWidth="1"/>
    <col min="545" max="768" width="8.875" style="90"/>
    <col min="769" max="769" width="9" style="90" bestFit="1" customWidth="1"/>
    <col min="770" max="770" width="11" style="90" customWidth="1"/>
    <col min="771" max="771" width="10.625" style="90" customWidth="1"/>
    <col min="772" max="773" width="9" style="90" bestFit="1" customWidth="1"/>
    <col min="774" max="774" width="12.125" style="90" customWidth="1"/>
    <col min="775" max="775" width="9" style="90" customWidth="1"/>
    <col min="776" max="777" width="9" style="90" bestFit="1" customWidth="1"/>
    <col min="778" max="778" width="37.125" style="90" customWidth="1"/>
    <col min="779" max="781" width="9" style="90" bestFit="1" customWidth="1"/>
    <col min="782" max="782" width="4.625" style="90" customWidth="1"/>
    <col min="783" max="800" width="9" style="90" bestFit="1" customWidth="1"/>
    <col min="801" max="1024" width="8.875" style="90"/>
    <col min="1025" max="1025" width="9" style="90" bestFit="1" customWidth="1"/>
    <col min="1026" max="1026" width="11" style="90" customWidth="1"/>
    <col min="1027" max="1027" width="10.625" style="90" customWidth="1"/>
    <col min="1028" max="1029" width="9" style="90" bestFit="1" customWidth="1"/>
    <col min="1030" max="1030" width="12.125" style="90" customWidth="1"/>
    <col min="1031" max="1031" width="9" style="90" customWidth="1"/>
    <col min="1032" max="1033" width="9" style="90" bestFit="1" customWidth="1"/>
    <col min="1034" max="1034" width="37.125" style="90" customWidth="1"/>
    <col min="1035" max="1037" width="9" style="90" bestFit="1" customWidth="1"/>
    <col min="1038" max="1038" width="4.625" style="90" customWidth="1"/>
    <col min="1039" max="1056" width="9" style="90" bestFit="1" customWidth="1"/>
    <col min="1057" max="1280" width="8.875" style="90"/>
    <col min="1281" max="1281" width="9" style="90" bestFit="1" customWidth="1"/>
    <col min="1282" max="1282" width="11" style="90" customWidth="1"/>
    <col min="1283" max="1283" width="10.625" style="90" customWidth="1"/>
    <col min="1284" max="1285" width="9" style="90" bestFit="1" customWidth="1"/>
    <col min="1286" max="1286" width="12.125" style="90" customWidth="1"/>
    <col min="1287" max="1287" width="9" style="90" customWidth="1"/>
    <col min="1288" max="1289" width="9" style="90" bestFit="1" customWidth="1"/>
    <col min="1290" max="1290" width="37.125" style="90" customWidth="1"/>
    <col min="1291" max="1293" width="9" style="90" bestFit="1" customWidth="1"/>
    <col min="1294" max="1294" width="4.625" style="90" customWidth="1"/>
    <col min="1295" max="1312" width="9" style="90" bestFit="1" customWidth="1"/>
    <col min="1313" max="1536" width="8.875" style="90"/>
    <col min="1537" max="1537" width="9" style="90" bestFit="1" customWidth="1"/>
    <col min="1538" max="1538" width="11" style="90" customWidth="1"/>
    <col min="1539" max="1539" width="10.625" style="90" customWidth="1"/>
    <col min="1540" max="1541" width="9" style="90" bestFit="1" customWidth="1"/>
    <col min="1542" max="1542" width="12.125" style="90" customWidth="1"/>
    <col min="1543" max="1543" width="9" style="90" customWidth="1"/>
    <col min="1544" max="1545" width="9" style="90" bestFit="1" customWidth="1"/>
    <col min="1546" max="1546" width="37.125" style="90" customWidth="1"/>
    <col min="1547" max="1549" width="9" style="90" bestFit="1" customWidth="1"/>
    <col min="1550" max="1550" width="4.625" style="90" customWidth="1"/>
    <col min="1551" max="1568" width="9" style="90" bestFit="1" customWidth="1"/>
    <col min="1569" max="1792" width="8.875" style="90"/>
    <col min="1793" max="1793" width="9" style="90" bestFit="1" customWidth="1"/>
    <col min="1794" max="1794" width="11" style="90" customWidth="1"/>
    <col min="1795" max="1795" width="10.625" style="90" customWidth="1"/>
    <col min="1796" max="1797" width="9" style="90" bestFit="1" customWidth="1"/>
    <col min="1798" max="1798" width="12.125" style="90" customWidth="1"/>
    <col min="1799" max="1799" width="9" style="90" customWidth="1"/>
    <col min="1800" max="1801" width="9" style="90" bestFit="1" customWidth="1"/>
    <col min="1802" max="1802" width="37.125" style="90" customWidth="1"/>
    <col min="1803" max="1805" width="9" style="90" bestFit="1" customWidth="1"/>
    <col min="1806" max="1806" width="4.625" style="90" customWidth="1"/>
    <col min="1807" max="1824" width="9" style="90" bestFit="1" customWidth="1"/>
    <col min="1825" max="2048" width="8.875" style="90"/>
    <col min="2049" max="2049" width="9" style="90" bestFit="1" customWidth="1"/>
    <col min="2050" max="2050" width="11" style="90" customWidth="1"/>
    <col min="2051" max="2051" width="10.625" style="90" customWidth="1"/>
    <col min="2052" max="2053" width="9" style="90" bestFit="1" customWidth="1"/>
    <col min="2054" max="2054" width="12.125" style="90" customWidth="1"/>
    <col min="2055" max="2055" width="9" style="90" customWidth="1"/>
    <col min="2056" max="2057" width="9" style="90" bestFit="1" customWidth="1"/>
    <col min="2058" max="2058" width="37.125" style="90" customWidth="1"/>
    <col min="2059" max="2061" width="9" style="90" bestFit="1" customWidth="1"/>
    <col min="2062" max="2062" width="4.625" style="90" customWidth="1"/>
    <col min="2063" max="2080" width="9" style="90" bestFit="1" customWidth="1"/>
    <col min="2081" max="2304" width="8.875" style="90"/>
    <col min="2305" max="2305" width="9" style="90" bestFit="1" customWidth="1"/>
    <col min="2306" max="2306" width="11" style="90" customWidth="1"/>
    <col min="2307" max="2307" width="10.625" style="90" customWidth="1"/>
    <col min="2308" max="2309" width="9" style="90" bestFit="1" customWidth="1"/>
    <col min="2310" max="2310" width="12.125" style="90" customWidth="1"/>
    <col min="2311" max="2311" width="9" style="90" customWidth="1"/>
    <col min="2312" max="2313" width="9" style="90" bestFit="1" customWidth="1"/>
    <col min="2314" max="2314" width="37.125" style="90" customWidth="1"/>
    <col min="2315" max="2317" width="9" style="90" bestFit="1" customWidth="1"/>
    <col min="2318" max="2318" width="4.625" style="90" customWidth="1"/>
    <col min="2319" max="2336" width="9" style="90" bestFit="1" customWidth="1"/>
    <col min="2337" max="2560" width="8.875" style="90"/>
    <col min="2561" max="2561" width="9" style="90" bestFit="1" customWidth="1"/>
    <col min="2562" max="2562" width="11" style="90" customWidth="1"/>
    <col min="2563" max="2563" width="10.625" style="90" customWidth="1"/>
    <col min="2564" max="2565" width="9" style="90" bestFit="1" customWidth="1"/>
    <col min="2566" max="2566" width="12.125" style="90" customWidth="1"/>
    <col min="2567" max="2567" width="9" style="90" customWidth="1"/>
    <col min="2568" max="2569" width="9" style="90" bestFit="1" customWidth="1"/>
    <col min="2570" max="2570" width="37.125" style="90" customWidth="1"/>
    <col min="2571" max="2573" width="9" style="90" bestFit="1" customWidth="1"/>
    <col min="2574" max="2574" width="4.625" style="90" customWidth="1"/>
    <col min="2575" max="2592" width="9" style="90" bestFit="1" customWidth="1"/>
    <col min="2593" max="2816" width="8.875" style="90"/>
    <col min="2817" max="2817" width="9" style="90" bestFit="1" customWidth="1"/>
    <col min="2818" max="2818" width="11" style="90" customWidth="1"/>
    <col min="2819" max="2819" width="10.625" style="90" customWidth="1"/>
    <col min="2820" max="2821" width="9" style="90" bestFit="1" customWidth="1"/>
    <col min="2822" max="2822" width="12.125" style="90" customWidth="1"/>
    <col min="2823" max="2823" width="9" style="90" customWidth="1"/>
    <col min="2824" max="2825" width="9" style="90" bestFit="1" customWidth="1"/>
    <col min="2826" max="2826" width="37.125" style="90" customWidth="1"/>
    <col min="2827" max="2829" width="9" style="90" bestFit="1" customWidth="1"/>
    <col min="2830" max="2830" width="4.625" style="90" customWidth="1"/>
    <col min="2831" max="2848" width="9" style="90" bestFit="1" customWidth="1"/>
    <col min="2849" max="3072" width="8.875" style="90"/>
    <col min="3073" max="3073" width="9" style="90" bestFit="1" customWidth="1"/>
    <col min="3074" max="3074" width="11" style="90" customWidth="1"/>
    <col min="3075" max="3075" width="10.625" style="90" customWidth="1"/>
    <col min="3076" max="3077" width="9" style="90" bestFit="1" customWidth="1"/>
    <col min="3078" max="3078" width="12.125" style="90" customWidth="1"/>
    <col min="3079" max="3079" width="9" style="90" customWidth="1"/>
    <col min="3080" max="3081" width="9" style="90" bestFit="1" customWidth="1"/>
    <col min="3082" max="3082" width="37.125" style="90" customWidth="1"/>
    <col min="3083" max="3085" width="9" style="90" bestFit="1" customWidth="1"/>
    <col min="3086" max="3086" width="4.625" style="90" customWidth="1"/>
    <col min="3087" max="3104" width="9" style="90" bestFit="1" customWidth="1"/>
    <col min="3105" max="3328" width="8.875" style="90"/>
    <col min="3329" max="3329" width="9" style="90" bestFit="1" customWidth="1"/>
    <col min="3330" max="3330" width="11" style="90" customWidth="1"/>
    <col min="3331" max="3331" width="10.625" style="90" customWidth="1"/>
    <col min="3332" max="3333" width="9" style="90" bestFit="1" customWidth="1"/>
    <col min="3334" max="3334" width="12.125" style="90" customWidth="1"/>
    <col min="3335" max="3335" width="9" style="90" customWidth="1"/>
    <col min="3336" max="3337" width="9" style="90" bestFit="1" customWidth="1"/>
    <col min="3338" max="3338" width="37.125" style="90" customWidth="1"/>
    <col min="3339" max="3341" width="9" style="90" bestFit="1" customWidth="1"/>
    <col min="3342" max="3342" width="4.625" style="90" customWidth="1"/>
    <col min="3343" max="3360" width="9" style="90" bestFit="1" customWidth="1"/>
    <col min="3361" max="3584" width="8.875" style="90"/>
    <col min="3585" max="3585" width="9" style="90" bestFit="1" customWidth="1"/>
    <col min="3586" max="3586" width="11" style="90" customWidth="1"/>
    <col min="3587" max="3587" width="10.625" style="90" customWidth="1"/>
    <col min="3588" max="3589" width="9" style="90" bestFit="1" customWidth="1"/>
    <col min="3590" max="3590" width="12.125" style="90" customWidth="1"/>
    <col min="3591" max="3591" width="9" style="90" customWidth="1"/>
    <col min="3592" max="3593" width="9" style="90" bestFit="1" customWidth="1"/>
    <col min="3594" max="3594" width="37.125" style="90" customWidth="1"/>
    <col min="3595" max="3597" width="9" style="90" bestFit="1" customWidth="1"/>
    <col min="3598" max="3598" width="4.625" style="90" customWidth="1"/>
    <col min="3599" max="3616" width="9" style="90" bestFit="1" customWidth="1"/>
    <col min="3617" max="3840" width="8.875" style="90"/>
    <col min="3841" max="3841" width="9" style="90" bestFit="1" customWidth="1"/>
    <col min="3842" max="3842" width="11" style="90" customWidth="1"/>
    <col min="3843" max="3843" width="10.625" style="90" customWidth="1"/>
    <col min="3844" max="3845" width="9" style="90" bestFit="1" customWidth="1"/>
    <col min="3846" max="3846" width="12.125" style="90" customWidth="1"/>
    <col min="3847" max="3847" width="9" style="90" customWidth="1"/>
    <col min="3848" max="3849" width="9" style="90" bestFit="1" customWidth="1"/>
    <col min="3850" max="3850" width="37.125" style="90" customWidth="1"/>
    <col min="3851" max="3853" width="9" style="90" bestFit="1" customWidth="1"/>
    <col min="3854" max="3854" width="4.625" style="90" customWidth="1"/>
    <col min="3855" max="3872" width="9" style="90" bestFit="1" customWidth="1"/>
    <col min="3873" max="4096" width="8.875" style="90"/>
    <col min="4097" max="4097" width="9" style="90" bestFit="1" customWidth="1"/>
    <col min="4098" max="4098" width="11" style="90" customWidth="1"/>
    <col min="4099" max="4099" width="10.625" style="90" customWidth="1"/>
    <col min="4100" max="4101" width="9" style="90" bestFit="1" customWidth="1"/>
    <col min="4102" max="4102" width="12.125" style="90" customWidth="1"/>
    <col min="4103" max="4103" width="9" style="90" customWidth="1"/>
    <col min="4104" max="4105" width="9" style="90" bestFit="1" customWidth="1"/>
    <col min="4106" max="4106" width="37.125" style="90" customWidth="1"/>
    <col min="4107" max="4109" width="9" style="90" bestFit="1" customWidth="1"/>
    <col min="4110" max="4110" width="4.625" style="90" customWidth="1"/>
    <col min="4111" max="4128" width="9" style="90" bestFit="1" customWidth="1"/>
    <col min="4129" max="4352" width="8.875" style="90"/>
    <col min="4353" max="4353" width="9" style="90" bestFit="1" customWidth="1"/>
    <col min="4354" max="4354" width="11" style="90" customWidth="1"/>
    <col min="4355" max="4355" width="10.625" style="90" customWidth="1"/>
    <col min="4356" max="4357" width="9" style="90" bestFit="1" customWidth="1"/>
    <col min="4358" max="4358" width="12.125" style="90" customWidth="1"/>
    <col min="4359" max="4359" width="9" style="90" customWidth="1"/>
    <col min="4360" max="4361" width="9" style="90" bestFit="1" customWidth="1"/>
    <col min="4362" max="4362" width="37.125" style="90" customWidth="1"/>
    <col min="4363" max="4365" width="9" style="90" bestFit="1" customWidth="1"/>
    <col min="4366" max="4366" width="4.625" style="90" customWidth="1"/>
    <col min="4367" max="4384" width="9" style="90" bestFit="1" customWidth="1"/>
    <col min="4385" max="4608" width="8.875" style="90"/>
    <col min="4609" max="4609" width="9" style="90" bestFit="1" customWidth="1"/>
    <col min="4610" max="4610" width="11" style="90" customWidth="1"/>
    <col min="4611" max="4611" width="10.625" style="90" customWidth="1"/>
    <col min="4612" max="4613" width="9" style="90" bestFit="1" customWidth="1"/>
    <col min="4614" max="4614" width="12.125" style="90" customWidth="1"/>
    <col min="4615" max="4615" width="9" style="90" customWidth="1"/>
    <col min="4616" max="4617" width="9" style="90" bestFit="1" customWidth="1"/>
    <col min="4618" max="4618" width="37.125" style="90" customWidth="1"/>
    <col min="4619" max="4621" width="9" style="90" bestFit="1" customWidth="1"/>
    <col min="4622" max="4622" width="4.625" style="90" customWidth="1"/>
    <col min="4623" max="4640" width="9" style="90" bestFit="1" customWidth="1"/>
    <col min="4641" max="4864" width="8.875" style="90"/>
    <col min="4865" max="4865" width="9" style="90" bestFit="1" customWidth="1"/>
    <col min="4866" max="4866" width="11" style="90" customWidth="1"/>
    <col min="4867" max="4867" width="10.625" style="90" customWidth="1"/>
    <col min="4868" max="4869" width="9" style="90" bestFit="1" customWidth="1"/>
    <col min="4870" max="4870" width="12.125" style="90" customWidth="1"/>
    <col min="4871" max="4871" width="9" style="90" customWidth="1"/>
    <col min="4872" max="4873" width="9" style="90" bestFit="1" customWidth="1"/>
    <col min="4874" max="4874" width="37.125" style="90" customWidth="1"/>
    <col min="4875" max="4877" width="9" style="90" bestFit="1" customWidth="1"/>
    <col min="4878" max="4878" width="4.625" style="90" customWidth="1"/>
    <col min="4879" max="4896" width="9" style="90" bestFit="1" customWidth="1"/>
    <col min="4897" max="5120" width="8.875" style="90"/>
    <col min="5121" max="5121" width="9" style="90" bestFit="1" customWidth="1"/>
    <col min="5122" max="5122" width="11" style="90" customWidth="1"/>
    <col min="5123" max="5123" width="10.625" style="90" customWidth="1"/>
    <col min="5124" max="5125" width="9" style="90" bestFit="1" customWidth="1"/>
    <col min="5126" max="5126" width="12.125" style="90" customWidth="1"/>
    <col min="5127" max="5127" width="9" style="90" customWidth="1"/>
    <col min="5128" max="5129" width="9" style="90" bestFit="1" customWidth="1"/>
    <col min="5130" max="5130" width="37.125" style="90" customWidth="1"/>
    <col min="5131" max="5133" width="9" style="90" bestFit="1" customWidth="1"/>
    <col min="5134" max="5134" width="4.625" style="90" customWidth="1"/>
    <col min="5135" max="5152" width="9" style="90" bestFit="1" customWidth="1"/>
    <col min="5153" max="5376" width="8.875" style="90"/>
    <col min="5377" max="5377" width="9" style="90" bestFit="1" customWidth="1"/>
    <col min="5378" max="5378" width="11" style="90" customWidth="1"/>
    <col min="5379" max="5379" width="10.625" style="90" customWidth="1"/>
    <col min="5380" max="5381" width="9" style="90" bestFit="1" customWidth="1"/>
    <col min="5382" max="5382" width="12.125" style="90" customWidth="1"/>
    <col min="5383" max="5383" width="9" style="90" customWidth="1"/>
    <col min="5384" max="5385" width="9" style="90" bestFit="1" customWidth="1"/>
    <col min="5386" max="5386" width="37.125" style="90" customWidth="1"/>
    <col min="5387" max="5389" width="9" style="90" bestFit="1" customWidth="1"/>
    <col min="5390" max="5390" width="4.625" style="90" customWidth="1"/>
    <col min="5391" max="5408" width="9" style="90" bestFit="1" customWidth="1"/>
    <col min="5409" max="5632" width="8.875" style="90"/>
    <col min="5633" max="5633" width="9" style="90" bestFit="1" customWidth="1"/>
    <col min="5634" max="5634" width="11" style="90" customWidth="1"/>
    <col min="5635" max="5635" width="10.625" style="90" customWidth="1"/>
    <col min="5636" max="5637" width="9" style="90" bestFit="1" customWidth="1"/>
    <col min="5638" max="5638" width="12.125" style="90" customWidth="1"/>
    <col min="5639" max="5639" width="9" style="90" customWidth="1"/>
    <col min="5640" max="5641" width="9" style="90" bestFit="1" customWidth="1"/>
    <col min="5642" max="5642" width="37.125" style="90" customWidth="1"/>
    <col min="5643" max="5645" width="9" style="90" bestFit="1" customWidth="1"/>
    <col min="5646" max="5646" width="4.625" style="90" customWidth="1"/>
    <col min="5647" max="5664" width="9" style="90" bestFit="1" customWidth="1"/>
    <col min="5665" max="5888" width="8.875" style="90"/>
    <col min="5889" max="5889" width="9" style="90" bestFit="1" customWidth="1"/>
    <col min="5890" max="5890" width="11" style="90" customWidth="1"/>
    <col min="5891" max="5891" width="10.625" style="90" customWidth="1"/>
    <col min="5892" max="5893" width="9" style="90" bestFit="1" customWidth="1"/>
    <col min="5894" max="5894" width="12.125" style="90" customWidth="1"/>
    <col min="5895" max="5895" width="9" style="90" customWidth="1"/>
    <col min="5896" max="5897" width="9" style="90" bestFit="1" customWidth="1"/>
    <col min="5898" max="5898" width="37.125" style="90" customWidth="1"/>
    <col min="5899" max="5901" width="9" style="90" bestFit="1" customWidth="1"/>
    <col min="5902" max="5902" width="4.625" style="90" customWidth="1"/>
    <col min="5903" max="5920" width="9" style="90" bestFit="1" customWidth="1"/>
    <col min="5921" max="6144" width="8.875" style="90"/>
    <col min="6145" max="6145" width="9" style="90" bestFit="1" customWidth="1"/>
    <col min="6146" max="6146" width="11" style="90" customWidth="1"/>
    <col min="6147" max="6147" width="10.625" style="90" customWidth="1"/>
    <col min="6148" max="6149" width="9" style="90" bestFit="1" customWidth="1"/>
    <col min="6150" max="6150" width="12.125" style="90" customWidth="1"/>
    <col min="6151" max="6151" width="9" style="90" customWidth="1"/>
    <col min="6152" max="6153" width="9" style="90" bestFit="1" customWidth="1"/>
    <col min="6154" max="6154" width="37.125" style="90" customWidth="1"/>
    <col min="6155" max="6157" width="9" style="90" bestFit="1" customWidth="1"/>
    <col min="6158" max="6158" width="4.625" style="90" customWidth="1"/>
    <col min="6159" max="6176" width="9" style="90" bestFit="1" customWidth="1"/>
    <col min="6177" max="6400" width="8.875" style="90"/>
    <col min="6401" max="6401" width="9" style="90" bestFit="1" customWidth="1"/>
    <col min="6402" max="6402" width="11" style="90" customWidth="1"/>
    <col min="6403" max="6403" width="10.625" style="90" customWidth="1"/>
    <col min="6404" max="6405" width="9" style="90" bestFit="1" customWidth="1"/>
    <col min="6406" max="6406" width="12.125" style="90" customWidth="1"/>
    <col min="6407" max="6407" width="9" style="90" customWidth="1"/>
    <col min="6408" max="6409" width="9" style="90" bestFit="1" customWidth="1"/>
    <col min="6410" max="6410" width="37.125" style="90" customWidth="1"/>
    <col min="6411" max="6413" width="9" style="90" bestFit="1" customWidth="1"/>
    <col min="6414" max="6414" width="4.625" style="90" customWidth="1"/>
    <col min="6415" max="6432" width="9" style="90" bestFit="1" customWidth="1"/>
    <col min="6433" max="6656" width="8.875" style="90"/>
    <col min="6657" max="6657" width="9" style="90" bestFit="1" customWidth="1"/>
    <col min="6658" max="6658" width="11" style="90" customWidth="1"/>
    <col min="6659" max="6659" width="10.625" style="90" customWidth="1"/>
    <col min="6660" max="6661" width="9" style="90" bestFit="1" customWidth="1"/>
    <col min="6662" max="6662" width="12.125" style="90" customWidth="1"/>
    <col min="6663" max="6663" width="9" style="90" customWidth="1"/>
    <col min="6664" max="6665" width="9" style="90" bestFit="1" customWidth="1"/>
    <col min="6666" max="6666" width="37.125" style="90" customWidth="1"/>
    <col min="6667" max="6669" width="9" style="90" bestFit="1" customWidth="1"/>
    <col min="6670" max="6670" width="4.625" style="90" customWidth="1"/>
    <col min="6671" max="6688" width="9" style="90" bestFit="1" customWidth="1"/>
    <col min="6689" max="6912" width="8.875" style="90"/>
    <col min="6913" max="6913" width="9" style="90" bestFit="1" customWidth="1"/>
    <col min="6914" max="6914" width="11" style="90" customWidth="1"/>
    <col min="6915" max="6915" width="10.625" style="90" customWidth="1"/>
    <col min="6916" max="6917" width="9" style="90" bestFit="1" customWidth="1"/>
    <col min="6918" max="6918" width="12.125" style="90" customWidth="1"/>
    <col min="6919" max="6919" width="9" style="90" customWidth="1"/>
    <col min="6920" max="6921" width="9" style="90" bestFit="1" customWidth="1"/>
    <col min="6922" max="6922" width="37.125" style="90" customWidth="1"/>
    <col min="6923" max="6925" width="9" style="90" bestFit="1" customWidth="1"/>
    <col min="6926" max="6926" width="4.625" style="90" customWidth="1"/>
    <col min="6927" max="6944" width="9" style="90" bestFit="1" customWidth="1"/>
    <col min="6945" max="7168" width="8.875" style="90"/>
    <col min="7169" max="7169" width="9" style="90" bestFit="1" customWidth="1"/>
    <col min="7170" max="7170" width="11" style="90" customWidth="1"/>
    <col min="7171" max="7171" width="10.625" style="90" customWidth="1"/>
    <col min="7172" max="7173" width="9" style="90" bestFit="1" customWidth="1"/>
    <col min="7174" max="7174" width="12.125" style="90" customWidth="1"/>
    <col min="7175" max="7175" width="9" style="90" customWidth="1"/>
    <col min="7176" max="7177" width="9" style="90" bestFit="1" customWidth="1"/>
    <col min="7178" max="7178" width="37.125" style="90" customWidth="1"/>
    <col min="7179" max="7181" width="9" style="90" bestFit="1" customWidth="1"/>
    <col min="7182" max="7182" width="4.625" style="90" customWidth="1"/>
    <col min="7183" max="7200" width="9" style="90" bestFit="1" customWidth="1"/>
    <col min="7201" max="7424" width="8.875" style="90"/>
    <col min="7425" max="7425" width="9" style="90" bestFit="1" customWidth="1"/>
    <col min="7426" max="7426" width="11" style="90" customWidth="1"/>
    <col min="7427" max="7427" width="10.625" style="90" customWidth="1"/>
    <col min="7428" max="7429" width="9" style="90" bestFit="1" customWidth="1"/>
    <col min="7430" max="7430" width="12.125" style="90" customWidth="1"/>
    <col min="7431" max="7431" width="9" style="90" customWidth="1"/>
    <col min="7432" max="7433" width="9" style="90" bestFit="1" customWidth="1"/>
    <col min="7434" max="7434" width="37.125" style="90" customWidth="1"/>
    <col min="7435" max="7437" width="9" style="90" bestFit="1" customWidth="1"/>
    <col min="7438" max="7438" width="4.625" style="90" customWidth="1"/>
    <col min="7439" max="7456" width="9" style="90" bestFit="1" customWidth="1"/>
    <col min="7457" max="7680" width="8.875" style="90"/>
    <col min="7681" max="7681" width="9" style="90" bestFit="1" customWidth="1"/>
    <col min="7682" max="7682" width="11" style="90" customWidth="1"/>
    <col min="7683" max="7683" width="10.625" style="90" customWidth="1"/>
    <col min="7684" max="7685" width="9" style="90" bestFit="1" customWidth="1"/>
    <col min="7686" max="7686" width="12.125" style="90" customWidth="1"/>
    <col min="7687" max="7687" width="9" style="90" customWidth="1"/>
    <col min="7688" max="7689" width="9" style="90" bestFit="1" customWidth="1"/>
    <col min="7690" max="7690" width="37.125" style="90" customWidth="1"/>
    <col min="7691" max="7693" width="9" style="90" bestFit="1" customWidth="1"/>
    <col min="7694" max="7694" width="4.625" style="90" customWidth="1"/>
    <col min="7695" max="7712" width="9" style="90" bestFit="1" customWidth="1"/>
    <col min="7713" max="7936" width="8.875" style="90"/>
    <col min="7937" max="7937" width="9" style="90" bestFit="1" customWidth="1"/>
    <col min="7938" max="7938" width="11" style="90" customWidth="1"/>
    <col min="7939" max="7939" width="10.625" style="90" customWidth="1"/>
    <col min="7940" max="7941" width="9" style="90" bestFit="1" customWidth="1"/>
    <col min="7942" max="7942" width="12.125" style="90" customWidth="1"/>
    <col min="7943" max="7943" width="9" style="90" customWidth="1"/>
    <col min="7944" max="7945" width="9" style="90" bestFit="1" customWidth="1"/>
    <col min="7946" max="7946" width="37.125" style="90" customWidth="1"/>
    <col min="7947" max="7949" width="9" style="90" bestFit="1" customWidth="1"/>
    <col min="7950" max="7950" width="4.625" style="90" customWidth="1"/>
    <col min="7951" max="7968" width="9" style="90" bestFit="1" customWidth="1"/>
    <col min="7969" max="8192" width="8.875" style="90"/>
    <col min="8193" max="8193" width="9" style="90" bestFit="1" customWidth="1"/>
    <col min="8194" max="8194" width="11" style="90" customWidth="1"/>
    <col min="8195" max="8195" width="10.625" style="90" customWidth="1"/>
    <col min="8196" max="8197" width="9" style="90" bestFit="1" customWidth="1"/>
    <col min="8198" max="8198" width="12.125" style="90" customWidth="1"/>
    <col min="8199" max="8199" width="9" style="90" customWidth="1"/>
    <col min="8200" max="8201" width="9" style="90" bestFit="1" customWidth="1"/>
    <col min="8202" max="8202" width="37.125" style="90" customWidth="1"/>
    <col min="8203" max="8205" width="9" style="90" bestFit="1" customWidth="1"/>
    <col min="8206" max="8206" width="4.625" style="90" customWidth="1"/>
    <col min="8207" max="8224" width="9" style="90" bestFit="1" customWidth="1"/>
    <col min="8225" max="8448" width="8.875" style="90"/>
    <col min="8449" max="8449" width="9" style="90" bestFit="1" customWidth="1"/>
    <col min="8450" max="8450" width="11" style="90" customWidth="1"/>
    <col min="8451" max="8451" width="10.625" style="90" customWidth="1"/>
    <col min="8452" max="8453" width="9" style="90" bestFit="1" customWidth="1"/>
    <col min="8454" max="8454" width="12.125" style="90" customWidth="1"/>
    <col min="8455" max="8455" width="9" style="90" customWidth="1"/>
    <col min="8456" max="8457" width="9" style="90" bestFit="1" customWidth="1"/>
    <col min="8458" max="8458" width="37.125" style="90" customWidth="1"/>
    <col min="8459" max="8461" width="9" style="90" bestFit="1" customWidth="1"/>
    <col min="8462" max="8462" width="4.625" style="90" customWidth="1"/>
    <col min="8463" max="8480" width="9" style="90" bestFit="1" customWidth="1"/>
    <col min="8481" max="8704" width="8.875" style="90"/>
    <col min="8705" max="8705" width="9" style="90" bestFit="1" customWidth="1"/>
    <col min="8706" max="8706" width="11" style="90" customWidth="1"/>
    <col min="8707" max="8707" width="10.625" style="90" customWidth="1"/>
    <col min="8708" max="8709" width="9" style="90" bestFit="1" customWidth="1"/>
    <col min="8710" max="8710" width="12.125" style="90" customWidth="1"/>
    <col min="8711" max="8711" width="9" style="90" customWidth="1"/>
    <col min="8712" max="8713" width="9" style="90" bestFit="1" customWidth="1"/>
    <col min="8714" max="8714" width="37.125" style="90" customWidth="1"/>
    <col min="8715" max="8717" width="9" style="90" bestFit="1" customWidth="1"/>
    <col min="8718" max="8718" width="4.625" style="90" customWidth="1"/>
    <col min="8719" max="8736" width="9" style="90" bestFit="1" customWidth="1"/>
    <col min="8737" max="8960" width="8.875" style="90"/>
    <col min="8961" max="8961" width="9" style="90" bestFit="1" customWidth="1"/>
    <col min="8962" max="8962" width="11" style="90" customWidth="1"/>
    <col min="8963" max="8963" width="10.625" style="90" customWidth="1"/>
    <col min="8964" max="8965" width="9" style="90" bestFit="1" customWidth="1"/>
    <col min="8966" max="8966" width="12.125" style="90" customWidth="1"/>
    <col min="8967" max="8967" width="9" style="90" customWidth="1"/>
    <col min="8968" max="8969" width="9" style="90" bestFit="1" customWidth="1"/>
    <col min="8970" max="8970" width="37.125" style="90" customWidth="1"/>
    <col min="8971" max="8973" width="9" style="90" bestFit="1" customWidth="1"/>
    <col min="8974" max="8974" width="4.625" style="90" customWidth="1"/>
    <col min="8975" max="8992" width="9" style="90" bestFit="1" customWidth="1"/>
    <col min="8993" max="9216" width="8.875" style="90"/>
    <col min="9217" max="9217" width="9" style="90" bestFit="1" customWidth="1"/>
    <col min="9218" max="9218" width="11" style="90" customWidth="1"/>
    <col min="9219" max="9219" width="10.625" style="90" customWidth="1"/>
    <col min="9220" max="9221" width="9" style="90" bestFit="1" customWidth="1"/>
    <col min="9222" max="9222" width="12.125" style="90" customWidth="1"/>
    <col min="9223" max="9223" width="9" style="90" customWidth="1"/>
    <col min="9224" max="9225" width="9" style="90" bestFit="1" customWidth="1"/>
    <col min="9226" max="9226" width="37.125" style="90" customWidth="1"/>
    <col min="9227" max="9229" width="9" style="90" bestFit="1" customWidth="1"/>
    <col min="9230" max="9230" width="4.625" style="90" customWidth="1"/>
    <col min="9231" max="9248" width="9" style="90" bestFit="1" customWidth="1"/>
    <col min="9249" max="9472" width="8.875" style="90"/>
    <col min="9473" max="9473" width="9" style="90" bestFit="1" customWidth="1"/>
    <col min="9474" max="9474" width="11" style="90" customWidth="1"/>
    <col min="9475" max="9475" width="10.625" style="90" customWidth="1"/>
    <col min="9476" max="9477" width="9" style="90" bestFit="1" customWidth="1"/>
    <col min="9478" max="9478" width="12.125" style="90" customWidth="1"/>
    <col min="9479" max="9479" width="9" style="90" customWidth="1"/>
    <col min="9480" max="9481" width="9" style="90" bestFit="1" customWidth="1"/>
    <col min="9482" max="9482" width="37.125" style="90" customWidth="1"/>
    <col min="9483" max="9485" width="9" style="90" bestFit="1" customWidth="1"/>
    <col min="9486" max="9486" width="4.625" style="90" customWidth="1"/>
    <col min="9487" max="9504" width="9" style="90" bestFit="1" customWidth="1"/>
    <col min="9505" max="9728" width="8.875" style="90"/>
    <col min="9729" max="9729" width="9" style="90" bestFit="1" customWidth="1"/>
    <col min="9730" max="9730" width="11" style="90" customWidth="1"/>
    <col min="9731" max="9731" width="10.625" style="90" customWidth="1"/>
    <col min="9732" max="9733" width="9" style="90" bestFit="1" customWidth="1"/>
    <col min="9734" max="9734" width="12.125" style="90" customWidth="1"/>
    <col min="9735" max="9735" width="9" style="90" customWidth="1"/>
    <col min="9736" max="9737" width="9" style="90" bestFit="1" customWidth="1"/>
    <col min="9738" max="9738" width="37.125" style="90" customWidth="1"/>
    <col min="9739" max="9741" width="9" style="90" bestFit="1" customWidth="1"/>
    <col min="9742" max="9742" width="4.625" style="90" customWidth="1"/>
    <col min="9743" max="9760" width="9" style="90" bestFit="1" customWidth="1"/>
    <col min="9761" max="9984" width="8.875" style="90"/>
    <col min="9985" max="9985" width="9" style="90" bestFit="1" customWidth="1"/>
    <col min="9986" max="9986" width="11" style="90" customWidth="1"/>
    <col min="9987" max="9987" width="10.625" style="90" customWidth="1"/>
    <col min="9988" max="9989" width="9" style="90" bestFit="1" customWidth="1"/>
    <col min="9990" max="9990" width="12.125" style="90" customWidth="1"/>
    <col min="9991" max="9991" width="9" style="90" customWidth="1"/>
    <col min="9992" max="9993" width="9" style="90" bestFit="1" customWidth="1"/>
    <col min="9994" max="9994" width="37.125" style="90" customWidth="1"/>
    <col min="9995" max="9997" width="9" style="90" bestFit="1" customWidth="1"/>
    <col min="9998" max="9998" width="4.625" style="90" customWidth="1"/>
    <col min="9999" max="10016" width="9" style="90" bestFit="1" customWidth="1"/>
    <col min="10017" max="10240" width="8.875" style="90"/>
    <col min="10241" max="10241" width="9" style="90" bestFit="1" customWidth="1"/>
    <col min="10242" max="10242" width="11" style="90" customWidth="1"/>
    <col min="10243" max="10243" width="10.625" style="90" customWidth="1"/>
    <col min="10244" max="10245" width="9" style="90" bestFit="1" customWidth="1"/>
    <col min="10246" max="10246" width="12.125" style="90" customWidth="1"/>
    <col min="10247" max="10247" width="9" style="90" customWidth="1"/>
    <col min="10248" max="10249" width="9" style="90" bestFit="1" customWidth="1"/>
    <col min="10250" max="10250" width="37.125" style="90" customWidth="1"/>
    <col min="10251" max="10253" width="9" style="90" bestFit="1" customWidth="1"/>
    <col min="10254" max="10254" width="4.625" style="90" customWidth="1"/>
    <col min="10255" max="10272" width="9" style="90" bestFit="1" customWidth="1"/>
    <col min="10273" max="10496" width="8.875" style="90"/>
    <col min="10497" max="10497" width="9" style="90" bestFit="1" customWidth="1"/>
    <col min="10498" max="10498" width="11" style="90" customWidth="1"/>
    <col min="10499" max="10499" width="10.625" style="90" customWidth="1"/>
    <col min="10500" max="10501" width="9" style="90" bestFit="1" customWidth="1"/>
    <col min="10502" max="10502" width="12.125" style="90" customWidth="1"/>
    <col min="10503" max="10503" width="9" style="90" customWidth="1"/>
    <col min="10504" max="10505" width="9" style="90" bestFit="1" customWidth="1"/>
    <col min="10506" max="10506" width="37.125" style="90" customWidth="1"/>
    <col min="10507" max="10509" width="9" style="90" bestFit="1" customWidth="1"/>
    <col min="10510" max="10510" width="4.625" style="90" customWidth="1"/>
    <col min="10511" max="10528" width="9" style="90" bestFit="1" customWidth="1"/>
    <col min="10529" max="10752" width="8.875" style="90"/>
    <col min="10753" max="10753" width="9" style="90" bestFit="1" customWidth="1"/>
    <col min="10754" max="10754" width="11" style="90" customWidth="1"/>
    <col min="10755" max="10755" width="10.625" style="90" customWidth="1"/>
    <col min="10756" max="10757" width="9" style="90" bestFit="1" customWidth="1"/>
    <col min="10758" max="10758" width="12.125" style="90" customWidth="1"/>
    <col min="10759" max="10759" width="9" style="90" customWidth="1"/>
    <col min="10760" max="10761" width="9" style="90" bestFit="1" customWidth="1"/>
    <col min="10762" max="10762" width="37.125" style="90" customWidth="1"/>
    <col min="10763" max="10765" width="9" style="90" bestFit="1" customWidth="1"/>
    <col min="10766" max="10766" width="4.625" style="90" customWidth="1"/>
    <col min="10767" max="10784" width="9" style="90" bestFit="1" customWidth="1"/>
    <col min="10785" max="11008" width="8.875" style="90"/>
    <col min="11009" max="11009" width="9" style="90" bestFit="1" customWidth="1"/>
    <col min="11010" max="11010" width="11" style="90" customWidth="1"/>
    <col min="11011" max="11011" width="10.625" style="90" customWidth="1"/>
    <col min="11012" max="11013" width="9" style="90" bestFit="1" customWidth="1"/>
    <col min="11014" max="11014" width="12.125" style="90" customWidth="1"/>
    <col min="11015" max="11015" width="9" style="90" customWidth="1"/>
    <col min="11016" max="11017" width="9" style="90" bestFit="1" customWidth="1"/>
    <col min="11018" max="11018" width="37.125" style="90" customWidth="1"/>
    <col min="11019" max="11021" width="9" style="90" bestFit="1" customWidth="1"/>
    <col min="11022" max="11022" width="4.625" style="90" customWidth="1"/>
    <col min="11023" max="11040" width="9" style="90" bestFit="1" customWidth="1"/>
    <col min="11041" max="11264" width="8.875" style="90"/>
    <col min="11265" max="11265" width="9" style="90" bestFit="1" customWidth="1"/>
    <col min="11266" max="11266" width="11" style="90" customWidth="1"/>
    <col min="11267" max="11267" width="10.625" style="90" customWidth="1"/>
    <col min="11268" max="11269" width="9" style="90" bestFit="1" customWidth="1"/>
    <col min="11270" max="11270" width="12.125" style="90" customWidth="1"/>
    <col min="11271" max="11271" width="9" style="90" customWidth="1"/>
    <col min="11272" max="11273" width="9" style="90" bestFit="1" customWidth="1"/>
    <col min="11274" max="11274" width="37.125" style="90" customWidth="1"/>
    <col min="11275" max="11277" width="9" style="90" bestFit="1" customWidth="1"/>
    <col min="11278" max="11278" width="4.625" style="90" customWidth="1"/>
    <col min="11279" max="11296" width="9" style="90" bestFit="1" customWidth="1"/>
    <col min="11297" max="11520" width="8.875" style="90"/>
    <col min="11521" max="11521" width="9" style="90" bestFit="1" customWidth="1"/>
    <col min="11522" max="11522" width="11" style="90" customWidth="1"/>
    <col min="11523" max="11523" width="10.625" style="90" customWidth="1"/>
    <col min="11524" max="11525" width="9" style="90" bestFit="1" customWidth="1"/>
    <col min="11526" max="11526" width="12.125" style="90" customWidth="1"/>
    <col min="11527" max="11527" width="9" style="90" customWidth="1"/>
    <col min="11528" max="11529" width="9" style="90" bestFit="1" customWidth="1"/>
    <col min="11530" max="11530" width="37.125" style="90" customWidth="1"/>
    <col min="11531" max="11533" width="9" style="90" bestFit="1" customWidth="1"/>
    <col min="11534" max="11534" width="4.625" style="90" customWidth="1"/>
    <col min="11535" max="11552" width="9" style="90" bestFit="1" customWidth="1"/>
    <col min="11553" max="11776" width="8.875" style="90"/>
    <col min="11777" max="11777" width="9" style="90" bestFit="1" customWidth="1"/>
    <col min="11778" max="11778" width="11" style="90" customWidth="1"/>
    <col min="11779" max="11779" width="10.625" style="90" customWidth="1"/>
    <col min="11780" max="11781" width="9" style="90" bestFit="1" customWidth="1"/>
    <col min="11782" max="11782" width="12.125" style="90" customWidth="1"/>
    <col min="11783" max="11783" width="9" style="90" customWidth="1"/>
    <col min="11784" max="11785" width="9" style="90" bestFit="1" customWidth="1"/>
    <col min="11786" max="11786" width="37.125" style="90" customWidth="1"/>
    <col min="11787" max="11789" width="9" style="90" bestFit="1" customWidth="1"/>
    <col min="11790" max="11790" width="4.625" style="90" customWidth="1"/>
    <col min="11791" max="11808" width="9" style="90" bestFit="1" customWidth="1"/>
    <col min="11809" max="12032" width="8.875" style="90"/>
    <col min="12033" max="12033" width="9" style="90" bestFit="1" customWidth="1"/>
    <col min="12034" max="12034" width="11" style="90" customWidth="1"/>
    <col min="12035" max="12035" width="10.625" style="90" customWidth="1"/>
    <col min="12036" max="12037" width="9" style="90" bestFit="1" customWidth="1"/>
    <col min="12038" max="12038" width="12.125" style="90" customWidth="1"/>
    <col min="12039" max="12039" width="9" style="90" customWidth="1"/>
    <col min="12040" max="12041" width="9" style="90" bestFit="1" customWidth="1"/>
    <col min="12042" max="12042" width="37.125" style="90" customWidth="1"/>
    <col min="12043" max="12045" width="9" style="90" bestFit="1" customWidth="1"/>
    <col min="12046" max="12046" width="4.625" style="90" customWidth="1"/>
    <col min="12047" max="12064" width="9" style="90" bestFit="1" customWidth="1"/>
    <col min="12065" max="12288" width="8.875" style="90"/>
    <col min="12289" max="12289" width="9" style="90" bestFit="1" customWidth="1"/>
    <col min="12290" max="12290" width="11" style="90" customWidth="1"/>
    <col min="12291" max="12291" width="10.625" style="90" customWidth="1"/>
    <col min="12292" max="12293" width="9" style="90" bestFit="1" customWidth="1"/>
    <col min="12294" max="12294" width="12.125" style="90" customWidth="1"/>
    <col min="12295" max="12295" width="9" style="90" customWidth="1"/>
    <col min="12296" max="12297" width="9" style="90" bestFit="1" customWidth="1"/>
    <col min="12298" max="12298" width="37.125" style="90" customWidth="1"/>
    <col min="12299" max="12301" width="9" style="90" bestFit="1" customWidth="1"/>
    <col min="12302" max="12302" width="4.625" style="90" customWidth="1"/>
    <col min="12303" max="12320" width="9" style="90" bestFit="1" customWidth="1"/>
    <col min="12321" max="12544" width="8.875" style="90"/>
    <col min="12545" max="12545" width="9" style="90" bestFit="1" customWidth="1"/>
    <col min="12546" max="12546" width="11" style="90" customWidth="1"/>
    <col min="12547" max="12547" width="10.625" style="90" customWidth="1"/>
    <col min="12548" max="12549" width="9" style="90" bestFit="1" customWidth="1"/>
    <col min="12550" max="12550" width="12.125" style="90" customWidth="1"/>
    <col min="12551" max="12551" width="9" style="90" customWidth="1"/>
    <col min="12552" max="12553" width="9" style="90" bestFit="1" customWidth="1"/>
    <col min="12554" max="12554" width="37.125" style="90" customWidth="1"/>
    <col min="12555" max="12557" width="9" style="90" bestFit="1" customWidth="1"/>
    <col min="12558" max="12558" width="4.625" style="90" customWidth="1"/>
    <col min="12559" max="12576" width="9" style="90" bestFit="1" customWidth="1"/>
    <col min="12577" max="12800" width="8.875" style="90"/>
    <col min="12801" max="12801" width="9" style="90" bestFit="1" customWidth="1"/>
    <col min="12802" max="12802" width="11" style="90" customWidth="1"/>
    <col min="12803" max="12803" width="10.625" style="90" customWidth="1"/>
    <col min="12804" max="12805" width="9" style="90" bestFit="1" customWidth="1"/>
    <col min="12806" max="12806" width="12.125" style="90" customWidth="1"/>
    <col min="12807" max="12807" width="9" style="90" customWidth="1"/>
    <col min="12808" max="12809" width="9" style="90" bestFit="1" customWidth="1"/>
    <col min="12810" max="12810" width="37.125" style="90" customWidth="1"/>
    <col min="12811" max="12813" width="9" style="90" bestFit="1" customWidth="1"/>
    <col min="12814" max="12814" width="4.625" style="90" customWidth="1"/>
    <col min="12815" max="12832" width="9" style="90" bestFit="1" customWidth="1"/>
    <col min="12833" max="13056" width="8.875" style="90"/>
    <col min="13057" max="13057" width="9" style="90" bestFit="1" customWidth="1"/>
    <col min="13058" max="13058" width="11" style="90" customWidth="1"/>
    <col min="13059" max="13059" width="10.625" style="90" customWidth="1"/>
    <col min="13060" max="13061" width="9" style="90" bestFit="1" customWidth="1"/>
    <col min="13062" max="13062" width="12.125" style="90" customWidth="1"/>
    <col min="13063" max="13063" width="9" style="90" customWidth="1"/>
    <col min="13064" max="13065" width="9" style="90" bestFit="1" customWidth="1"/>
    <col min="13066" max="13066" width="37.125" style="90" customWidth="1"/>
    <col min="13067" max="13069" width="9" style="90" bestFit="1" customWidth="1"/>
    <col min="13070" max="13070" width="4.625" style="90" customWidth="1"/>
    <col min="13071" max="13088" width="9" style="90" bestFit="1" customWidth="1"/>
    <col min="13089" max="13312" width="8.875" style="90"/>
    <col min="13313" max="13313" width="9" style="90" bestFit="1" customWidth="1"/>
    <col min="13314" max="13314" width="11" style="90" customWidth="1"/>
    <col min="13315" max="13315" width="10.625" style="90" customWidth="1"/>
    <col min="13316" max="13317" width="9" style="90" bestFit="1" customWidth="1"/>
    <col min="13318" max="13318" width="12.125" style="90" customWidth="1"/>
    <col min="13319" max="13319" width="9" style="90" customWidth="1"/>
    <col min="13320" max="13321" width="9" style="90" bestFit="1" customWidth="1"/>
    <col min="13322" max="13322" width="37.125" style="90" customWidth="1"/>
    <col min="13323" max="13325" width="9" style="90" bestFit="1" customWidth="1"/>
    <col min="13326" max="13326" width="4.625" style="90" customWidth="1"/>
    <col min="13327" max="13344" width="9" style="90" bestFit="1" customWidth="1"/>
    <col min="13345" max="13568" width="8.875" style="90"/>
    <col min="13569" max="13569" width="9" style="90" bestFit="1" customWidth="1"/>
    <col min="13570" max="13570" width="11" style="90" customWidth="1"/>
    <col min="13571" max="13571" width="10.625" style="90" customWidth="1"/>
    <col min="13572" max="13573" width="9" style="90" bestFit="1" customWidth="1"/>
    <col min="13574" max="13574" width="12.125" style="90" customWidth="1"/>
    <col min="13575" max="13575" width="9" style="90" customWidth="1"/>
    <col min="13576" max="13577" width="9" style="90" bestFit="1" customWidth="1"/>
    <col min="13578" max="13578" width="37.125" style="90" customWidth="1"/>
    <col min="13579" max="13581" width="9" style="90" bestFit="1" customWidth="1"/>
    <col min="13582" max="13582" width="4.625" style="90" customWidth="1"/>
    <col min="13583" max="13600" width="9" style="90" bestFit="1" customWidth="1"/>
    <col min="13601" max="13824" width="8.875" style="90"/>
    <col min="13825" max="13825" width="9" style="90" bestFit="1" customWidth="1"/>
    <col min="13826" max="13826" width="11" style="90" customWidth="1"/>
    <col min="13827" max="13827" width="10.625" style="90" customWidth="1"/>
    <col min="13828" max="13829" width="9" style="90" bestFit="1" customWidth="1"/>
    <col min="13830" max="13830" width="12.125" style="90" customWidth="1"/>
    <col min="13831" max="13831" width="9" style="90" customWidth="1"/>
    <col min="13832" max="13833" width="9" style="90" bestFit="1" customWidth="1"/>
    <col min="13834" max="13834" width="37.125" style="90" customWidth="1"/>
    <col min="13835" max="13837" width="9" style="90" bestFit="1" customWidth="1"/>
    <col min="13838" max="13838" width="4.625" style="90" customWidth="1"/>
    <col min="13839" max="13856" width="9" style="90" bestFit="1" customWidth="1"/>
    <col min="13857" max="14080" width="8.875" style="90"/>
    <col min="14081" max="14081" width="9" style="90" bestFit="1" customWidth="1"/>
    <col min="14082" max="14082" width="11" style="90" customWidth="1"/>
    <col min="14083" max="14083" width="10.625" style="90" customWidth="1"/>
    <col min="14084" max="14085" width="9" style="90" bestFit="1" customWidth="1"/>
    <col min="14086" max="14086" width="12.125" style="90" customWidth="1"/>
    <col min="14087" max="14087" width="9" style="90" customWidth="1"/>
    <col min="14088" max="14089" width="9" style="90" bestFit="1" customWidth="1"/>
    <col min="14090" max="14090" width="37.125" style="90" customWidth="1"/>
    <col min="14091" max="14093" width="9" style="90" bestFit="1" customWidth="1"/>
    <col min="14094" max="14094" width="4.625" style="90" customWidth="1"/>
    <col min="14095" max="14112" width="9" style="90" bestFit="1" customWidth="1"/>
    <col min="14113" max="14336" width="8.875" style="90"/>
    <col min="14337" max="14337" width="9" style="90" bestFit="1" customWidth="1"/>
    <col min="14338" max="14338" width="11" style="90" customWidth="1"/>
    <col min="14339" max="14339" width="10.625" style="90" customWidth="1"/>
    <col min="14340" max="14341" width="9" style="90" bestFit="1" customWidth="1"/>
    <col min="14342" max="14342" width="12.125" style="90" customWidth="1"/>
    <col min="14343" max="14343" width="9" style="90" customWidth="1"/>
    <col min="14344" max="14345" width="9" style="90" bestFit="1" customWidth="1"/>
    <col min="14346" max="14346" width="37.125" style="90" customWidth="1"/>
    <col min="14347" max="14349" width="9" style="90" bestFit="1" customWidth="1"/>
    <col min="14350" max="14350" width="4.625" style="90" customWidth="1"/>
    <col min="14351" max="14368" width="9" style="90" bestFit="1" customWidth="1"/>
    <col min="14369" max="14592" width="8.875" style="90"/>
    <col min="14593" max="14593" width="9" style="90" bestFit="1" customWidth="1"/>
    <col min="14594" max="14594" width="11" style="90" customWidth="1"/>
    <col min="14595" max="14595" width="10.625" style="90" customWidth="1"/>
    <col min="14596" max="14597" width="9" style="90" bestFit="1" customWidth="1"/>
    <col min="14598" max="14598" width="12.125" style="90" customWidth="1"/>
    <col min="14599" max="14599" width="9" style="90" customWidth="1"/>
    <col min="14600" max="14601" width="9" style="90" bestFit="1" customWidth="1"/>
    <col min="14602" max="14602" width="37.125" style="90" customWidth="1"/>
    <col min="14603" max="14605" width="9" style="90" bestFit="1" customWidth="1"/>
    <col min="14606" max="14606" width="4.625" style="90" customWidth="1"/>
    <col min="14607" max="14624" width="9" style="90" bestFit="1" customWidth="1"/>
    <col min="14625" max="14848" width="8.875" style="90"/>
    <col min="14849" max="14849" width="9" style="90" bestFit="1" customWidth="1"/>
    <col min="14850" max="14850" width="11" style="90" customWidth="1"/>
    <col min="14851" max="14851" width="10.625" style="90" customWidth="1"/>
    <col min="14852" max="14853" width="9" style="90" bestFit="1" customWidth="1"/>
    <col min="14854" max="14854" width="12.125" style="90" customWidth="1"/>
    <col min="14855" max="14855" width="9" style="90" customWidth="1"/>
    <col min="14856" max="14857" width="9" style="90" bestFit="1" customWidth="1"/>
    <col min="14858" max="14858" width="37.125" style="90" customWidth="1"/>
    <col min="14859" max="14861" width="9" style="90" bestFit="1" customWidth="1"/>
    <col min="14862" max="14862" width="4.625" style="90" customWidth="1"/>
    <col min="14863" max="14880" width="9" style="90" bestFit="1" customWidth="1"/>
    <col min="14881" max="15104" width="8.875" style="90"/>
    <col min="15105" max="15105" width="9" style="90" bestFit="1" customWidth="1"/>
    <col min="15106" max="15106" width="11" style="90" customWidth="1"/>
    <col min="15107" max="15107" width="10.625" style="90" customWidth="1"/>
    <col min="15108" max="15109" width="9" style="90" bestFit="1" customWidth="1"/>
    <col min="15110" max="15110" width="12.125" style="90" customWidth="1"/>
    <col min="15111" max="15111" width="9" style="90" customWidth="1"/>
    <col min="15112" max="15113" width="9" style="90" bestFit="1" customWidth="1"/>
    <col min="15114" max="15114" width="37.125" style="90" customWidth="1"/>
    <col min="15115" max="15117" width="9" style="90" bestFit="1" customWidth="1"/>
    <col min="15118" max="15118" width="4.625" style="90" customWidth="1"/>
    <col min="15119" max="15136" width="9" style="90" bestFit="1" customWidth="1"/>
    <col min="15137" max="15360" width="8.875" style="90"/>
    <col min="15361" max="15361" width="9" style="90" bestFit="1" customWidth="1"/>
    <col min="15362" max="15362" width="11" style="90" customWidth="1"/>
    <col min="15363" max="15363" width="10.625" style="90" customWidth="1"/>
    <col min="15364" max="15365" width="9" style="90" bestFit="1" customWidth="1"/>
    <col min="15366" max="15366" width="12.125" style="90" customWidth="1"/>
    <col min="15367" max="15367" width="9" style="90" customWidth="1"/>
    <col min="15368" max="15369" width="9" style="90" bestFit="1" customWidth="1"/>
    <col min="15370" max="15370" width="37.125" style="90" customWidth="1"/>
    <col min="15371" max="15373" width="9" style="90" bestFit="1" customWidth="1"/>
    <col min="15374" max="15374" width="4.625" style="90" customWidth="1"/>
    <col min="15375" max="15392" width="9" style="90" bestFit="1" customWidth="1"/>
    <col min="15393" max="15616" width="8.875" style="90"/>
    <col min="15617" max="15617" width="9" style="90" bestFit="1" customWidth="1"/>
    <col min="15618" max="15618" width="11" style="90" customWidth="1"/>
    <col min="15619" max="15619" width="10.625" style="90" customWidth="1"/>
    <col min="15620" max="15621" width="9" style="90" bestFit="1" customWidth="1"/>
    <col min="15622" max="15622" width="12.125" style="90" customWidth="1"/>
    <col min="15623" max="15623" width="9" style="90" customWidth="1"/>
    <col min="15624" max="15625" width="9" style="90" bestFit="1" customWidth="1"/>
    <col min="15626" max="15626" width="37.125" style="90" customWidth="1"/>
    <col min="15627" max="15629" width="9" style="90" bestFit="1" customWidth="1"/>
    <col min="15630" max="15630" width="4.625" style="90" customWidth="1"/>
    <col min="15631" max="15648" width="9" style="90" bestFit="1" customWidth="1"/>
    <col min="15649" max="15872" width="8.875" style="90"/>
    <col min="15873" max="15873" width="9" style="90" bestFit="1" customWidth="1"/>
    <col min="15874" max="15874" width="11" style="90" customWidth="1"/>
    <col min="15875" max="15875" width="10.625" style="90" customWidth="1"/>
    <col min="15876" max="15877" width="9" style="90" bestFit="1" customWidth="1"/>
    <col min="15878" max="15878" width="12.125" style="90" customWidth="1"/>
    <col min="15879" max="15879" width="9" style="90" customWidth="1"/>
    <col min="15880" max="15881" width="9" style="90" bestFit="1" customWidth="1"/>
    <col min="15882" max="15882" width="37.125" style="90" customWidth="1"/>
    <col min="15883" max="15885" width="9" style="90" bestFit="1" customWidth="1"/>
    <col min="15886" max="15886" width="4.625" style="90" customWidth="1"/>
    <col min="15887" max="15904" width="9" style="90" bestFit="1" customWidth="1"/>
    <col min="15905" max="16128" width="8.875" style="90"/>
    <col min="16129" max="16129" width="9" style="90" bestFit="1" customWidth="1"/>
    <col min="16130" max="16130" width="11" style="90" customWidth="1"/>
    <col min="16131" max="16131" width="10.625" style="90" customWidth="1"/>
    <col min="16132" max="16133" width="9" style="90" bestFit="1" customWidth="1"/>
    <col min="16134" max="16134" width="12.125" style="90" customWidth="1"/>
    <col min="16135" max="16135" width="9" style="90" customWidth="1"/>
    <col min="16136" max="16137" width="9" style="90" bestFit="1" customWidth="1"/>
    <col min="16138" max="16138" width="37.125" style="90" customWidth="1"/>
    <col min="16139" max="16141" width="9" style="90" bestFit="1" customWidth="1"/>
    <col min="16142" max="16142" width="4.625" style="90" customWidth="1"/>
    <col min="16143" max="16160" width="9" style="90" bestFit="1" customWidth="1"/>
    <col min="16161" max="16384" width="8.875" style="90"/>
  </cols>
  <sheetData>
    <row r="1" spans="1:13" ht="20.25">
      <c r="A1" s="176"/>
      <c r="B1" s="176"/>
    </row>
    <row r="2" spans="1:13" ht="20.25">
      <c r="A2" s="91"/>
    </row>
    <row r="3" spans="1:13" ht="20.25">
      <c r="A3" s="91"/>
    </row>
    <row r="4" spans="1:13" ht="18.75">
      <c r="B4" s="177" t="s">
        <v>541</v>
      </c>
      <c r="C4" s="177"/>
      <c r="D4" s="177"/>
      <c r="E4" s="177"/>
      <c r="F4" s="177"/>
      <c r="H4" s="92" t="s">
        <v>542</v>
      </c>
      <c r="I4" s="92"/>
      <c r="J4" s="92"/>
      <c r="K4" s="92"/>
      <c r="L4" s="92"/>
      <c r="M4" s="93"/>
    </row>
    <row r="5" spans="1:13" ht="18.75">
      <c r="A5" s="94"/>
      <c r="B5" s="94"/>
      <c r="C5" s="94"/>
      <c r="D5" s="94"/>
      <c r="E5" s="94"/>
      <c r="F5" s="94"/>
      <c r="G5" s="94"/>
      <c r="H5" s="94"/>
      <c r="I5" s="94"/>
      <c r="J5" s="94"/>
    </row>
    <row r="6" spans="1:13" ht="18.75">
      <c r="A6" s="94"/>
      <c r="B6" s="94"/>
      <c r="C6" s="94"/>
      <c r="D6" s="94"/>
      <c r="E6" s="94"/>
      <c r="F6" s="94"/>
      <c r="G6" s="94"/>
      <c r="H6" s="94"/>
      <c r="I6" s="94"/>
      <c r="J6" s="94"/>
    </row>
    <row r="7" spans="1:13" ht="18.75">
      <c r="B7" s="95" t="s">
        <v>543</v>
      </c>
      <c r="C7" s="94"/>
      <c r="D7" s="94"/>
      <c r="E7" s="94"/>
      <c r="F7" s="94"/>
      <c r="H7" s="94" t="s">
        <v>367</v>
      </c>
      <c r="I7" s="94"/>
      <c r="J7" s="94"/>
    </row>
    <row r="8" spans="1:13" ht="18.75">
      <c r="A8" s="94"/>
      <c r="B8" s="94"/>
      <c r="C8" s="94"/>
      <c r="D8" s="94"/>
      <c r="E8" s="94"/>
      <c r="F8" s="94"/>
      <c r="G8" s="94"/>
      <c r="H8" s="94"/>
      <c r="I8" s="94"/>
      <c r="J8" s="94"/>
    </row>
    <row r="10" spans="1:13" ht="32.25">
      <c r="D10" s="96" t="s">
        <v>368</v>
      </c>
    </row>
    <row r="16" spans="1:13" ht="18.75">
      <c r="A16" s="94"/>
      <c r="B16" s="94"/>
      <c r="C16" s="94"/>
      <c r="D16" s="94"/>
      <c r="E16" s="94"/>
      <c r="F16" s="94"/>
      <c r="G16" s="94"/>
      <c r="H16" s="94"/>
      <c r="I16" s="94"/>
      <c r="J16" s="94"/>
      <c r="K16" s="94"/>
    </row>
    <row r="17" spans="1:11" ht="18.75">
      <c r="B17" s="177" t="s">
        <v>544</v>
      </c>
      <c r="C17" s="177"/>
      <c r="D17" s="177"/>
      <c r="E17" s="94"/>
      <c r="F17" s="94"/>
      <c r="G17" s="94"/>
      <c r="H17" s="177" t="s">
        <v>545</v>
      </c>
      <c r="I17" s="177"/>
      <c r="J17" s="177"/>
      <c r="K17" s="94"/>
    </row>
    <row r="18" spans="1:11" ht="18.75">
      <c r="B18" s="92"/>
      <c r="C18" s="92"/>
      <c r="D18" s="92"/>
      <c r="E18" s="94"/>
      <c r="F18" s="94"/>
      <c r="G18" s="94"/>
      <c r="H18" s="92"/>
      <c r="I18" s="92"/>
      <c r="J18" s="92"/>
      <c r="K18" s="94"/>
    </row>
    <row r="19" spans="1:11" ht="18.75">
      <c r="A19" s="94"/>
      <c r="B19" s="94"/>
      <c r="C19" s="94"/>
      <c r="D19" s="94"/>
      <c r="E19" s="94"/>
      <c r="F19" s="94"/>
      <c r="G19" s="94"/>
      <c r="H19" s="178" t="s">
        <v>546</v>
      </c>
      <c r="I19" s="178"/>
      <c r="J19" s="178"/>
      <c r="K19" s="94"/>
    </row>
    <row r="20" spans="1:11" ht="18.75">
      <c r="A20" s="94"/>
      <c r="B20" s="94"/>
      <c r="C20" s="94"/>
      <c r="D20" s="94"/>
      <c r="E20" s="94"/>
      <c r="F20" s="94"/>
      <c r="G20" s="94"/>
      <c r="H20" s="92"/>
      <c r="I20" s="92"/>
      <c r="J20" s="92"/>
      <c r="K20" s="94"/>
    </row>
    <row r="21" spans="1:11" ht="18.75">
      <c r="A21" s="94"/>
      <c r="B21" s="160" t="s">
        <v>508</v>
      </c>
      <c r="C21" s="160"/>
      <c r="D21" s="160"/>
      <c r="E21" s="97"/>
      <c r="F21" s="97"/>
      <c r="G21" s="97"/>
      <c r="H21" s="159" t="s">
        <v>509</v>
      </c>
      <c r="I21" s="160"/>
      <c r="J21" s="160"/>
      <c r="K21" s="94"/>
    </row>
    <row r="26" spans="1:11" ht="18.75">
      <c r="F26" s="94"/>
      <c r="G26" s="93"/>
    </row>
  </sheetData>
  <mergeCells count="5">
    <mergeCell ref="A1:B1"/>
    <mergeCell ref="B4:F4"/>
    <mergeCell ref="B17:D17"/>
    <mergeCell ref="H17:J17"/>
    <mergeCell ref="H19:J19"/>
  </mergeCells>
  <phoneticPr fontId="1" type="noConversion"/>
  <printOptions horizontalCentered="1" verticalCentered="1"/>
  <pageMargins left="0.70866141732283472" right="0.39370078740157483" top="0.51181102362204722" bottom="0.35433070866141736" header="0.35433070866141736" footer="0.27559055118110237"/>
  <pageSetup paperSize="9" fitToHeight="0" orientation="landscape" r:id="rId1"/>
  <headerFooter>
    <oddFooter>&amp;C 第 &amp;P+6 页 共 17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P29"/>
  <sheetViews>
    <sheetView view="pageBreakPreview" zoomScaleNormal="100" zoomScaleSheetLayoutView="100" workbookViewId="0">
      <selection activeCell="B4" sqref="B3:K14"/>
    </sheetView>
  </sheetViews>
  <sheetFormatPr defaultRowHeight="15"/>
  <cols>
    <col min="1" max="1" width="20" customWidth="1"/>
    <col min="2" max="3" width="13.75" customWidth="1"/>
    <col min="4" max="4" width="15.625" customWidth="1"/>
    <col min="5" max="5" width="13.75" customWidth="1"/>
    <col min="6" max="6" width="15.625" customWidth="1"/>
    <col min="7" max="7" width="5" customWidth="1"/>
    <col min="8" max="8" width="21.25" style="109" customWidth="1"/>
    <col min="9" max="10" width="15.625" style="110" customWidth="1"/>
    <col min="11" max="11" width="10" style="109" customWidth="1"/>
    <col min="12" max="13" width="20.625" bestFit="1" customWidth="1"/>
    <col min="14" max="14" width="13.875" bestFit="1" customWidth="1"/>
    <col min="15" max="15" width="12.75" bestFit="1" customWidth="1"/>
    <col min="257" max="257" width="20.25" bestFit="1" customWidth="1"/>
    <col min="258" max="258" width="13.625" customWidth="1"/>
    <col min="259" max="259" width="13.875" customWidth="1"/>
    <col min="260" max="260" width="15.875" customWidth="1"/>
    <col min="261" max="261" width="13.75" customWidth="1"/>
    <col min="262" max="262" width="15.875" customWidth="1"/>
    <col min="263" max="263" width="5" customWidth="1"/>
    <col min="264" max="264" width="20.875" customWidth="1"/>
    <col min="265" max="265" width="16.125" bestFit="1" customWidth="1"/>
    <col min="266" max="266" width="15.125" customWidth="1"/>
    <col min="267" max="267" width="10.375" customWidth="1"/>
    <col min="268" max="269" width="20.625" bestFit="1" customWidth="1"/>
    <col min="270" max="270" width="13.875" bestFit="1" customWidth="1"/>
    <col min="271" max="271" width="12.75" bestFit="1" customWidth="1"/>
    <col min="513" max="513" width="20.25" bestFit="1" customWidth="1"/>
    <col min="514" max="514" width="13.625" customWidth="1"/>
    <col min="515" max="515" width="13.875" customWidth="1"/>
    <col min="516" max="516" width="15.875" customWidth="1"/>
    <col min="517" max="517" width="13.75" customWidth="1"/>
    <col min="518" max="518" width="15.875" customWidth="1"/>
    <col min="519" max="519" width="5" customWidth="1"/>
    <col min="520" max="520" width="20.875" customWidth="1"/>
    <col min="521" max="521" width="16.125" bestFit="1" customWidth="1"/>
    <col min="522" max="522" width="15.125" customWidth="1"/>
    <col min="523" max="523" width="10.375" customWidth="1"/>
    <col min="524" max="525" width="20.625" bestFit="1" customWidth="1"/>
    <col min="526" max="526" width="13.875" bestFit="1" customWidth="1"/>
    <col min="527" max="527" width="12.75" bestFit="1" customWidth="1"/>
    <col min="769" max="769" width="20.25" bestFit="1" customWidth="1"/>
    <col min="770" max="770" width="13.625" customWidth="1"/>
    <col min="771" max="771" width="13.875" customWidth="1"/>
    <col min="772" max="772" width="15.875" customWidth="1"/>
    <col min="773" max="773" width="13.75" customWidth="1"/>
    <col min="774" max="774" width="15.875" customWidth="1"/>
    <col min="775" max="775" width="5" customWidth="1"/>
    <col min="776" max="776" width="20.875" customWidth="1"/>
    <col min="777" max="777" width="16.125" bestFit="1" customWidth="1"/>
    <col min="778" max="778" width="15.125" customWidth="1"/>
    <col min="779" max="779" width="10.375" customWidth="1"/>
    <col min="780" max="781" width="20.625" bestFit="1" customWidth="1"/>
    <col min="782" max="782" width="13.875" bestFit="1" customWidth="1"/>
    <col min="783" max="783" width="12.75" bestFit="1" customWidth="1"/>
    <col min="1025" max="1025" width="20.25" bestFit="1" customWidth="1"/>
    <col min="1026" max="1026" width="13.625" customWidth="1"/>
    <col min="1027" max="1027" width="13.875" customWidth="1"/>
    <col min="1028" max="1028" width="15.875" customWidth="1"/>
    <col min="1029" max="1029" width="13.75" customWidth="1"/>
    <col min="1030" max="1030" width="15.875" customWidth="1"/>
    <col min="1031" max="1031" width="5" customWidth="1"/>
    <col min="1032" max="1032" width="20.875" customWidth="1"/>
    <col min="1033" max="1033" width="16.125" bestFit="1" customWidth="1"/>
    <col min="1034" max="1034" width="15.125" customWidth="1"/>
    <col min="1035" max="1035" width="10.375" customWidth="1"/>
    <col min="1036" max="1037" width="20.625" bestFit="1" customWidth="1"/>
    <col min="1038" max="1038" width="13.875" bestFit="1" customWidth="1"/>
    <col min="1039" max="1039" width="12.75" bestFit="1" customWidth="1"/>
    <col min="1281" max="1281" width="20.25" bestFit="1" customWidth="1"/>
    <col min="1282" max="1282" width="13.625" customWidth="1"/>
    <col min="1283" max="1283" width="13.875" customWidth="1"/>
    <col min="1284" max="1284" width="15.875" customWidth="1"/>
    <col min="1285" max="1285" width="13.75" customWidth="1"/>
    <col min="1286" max="1286" width="15.875" customWidth="1"/>
    <col min="1287" max="1287" width="5" customWidth="1"/>
    <col min="1288" max="1288" width="20.875" customWidth="1"/>
    <col min="1289" max="1289" width="16.125" bestFit="1" customWidth="1"/>
    <col min="1290" max="1290" width="15.125" customWidth="1"/>
    <col min="1291" max="1291" width="10.375" customWidth="1"/>
    <col min="1292" max="1293" width="20.625" bestFit="1" customWidth="1"/>
    <col min="1294" max="1294" width="13.875" bestFit="1" customWidth="1"/>
    <col min="1295" max="1295" width="12.75" bestFit="1" customWidth="1"/>
    <col min="1537" max="1537" width="20.25" bestFit="1" customWidth="1"/>
    <col min="1538" max="1538" width="13.625" customWidth="1"/>
    <col min="1539" max="1539" width="13.875" customWidth="1"/>
    <col min="1540" max="1540" width="15.875" customWidth="1"/>
    <col min="1541" max="1541" width="13.75" customWidth="1"/>
    <col min="1542" max="1542" width="15.875" customWidth="1"/>
    <col min="1543" max="1543" width="5" customWidth="1"/>
    <col min="1544" max="1544" width="20.875" customWidth="1"/>
    <col min="1545" max="1545" width="16.125" bestFit="1" customWidth="1"/>
    <col min="1546" max="1546" width="15.125" customWidth="1"/>
    <col min="1547" max="1547" width="10.375" customWidth="1"/>
    <col min="1548" max="1549" width="20.625" bestFit="1" customWidth="1"/>
    <col min="1550" max="1550" width="13.875" bestFit="1" customWidth="1"/>
    <col min="1551" max="1551" width="12.75" bestFit="1" customWidth="1"/>
    <col min="1793" max="1793" width="20.25" bestFit="1" customWidth="1"/>
    <col min="1794" max="1794" width="13.625" customWidth="1"/>
    <col min="1795" max="1795" width="13.875" customWidth="1"/>
    <col min="1796" max="1796" width="15.875" customWidth="1"/>
    <col min="1797" max="1797" width="13.75" customWidth="1"/>
    <col min="1798" max="1798" width="15.875" customWidth="1"/>
    <col min="1799" max="1799" width="5" customWidth="1"/>
    <col min="1800" max="1800" width="20.875" customWidth="1"/>
    <col min="1801" max="1801" width="16.125" bestFit="1" customWidth="1"/>
    <col min="1802" max="1802" width="15.125" customWidth="1"/>
    <col min="1803" max="1803" width="10.375" customWidth="1"/>
    <col min="1804" max="1805" width="20.625" bestFit="1" customWidth="1"/>
    <col min="1806" max="1806" width="13.875" bestFit="1" customWidth="1"/>
    <col min="1807" max="1807" width="12.75" bestFit="1" customWidth="1"/>
    <col min="2049" max="2049" width="20.25" bestFit="1" customWidth="1"/>
    <col min="2050" max="2050" width="13.625" customWidth="1"/>
    <col min="2051" max="2051" width="13.875" customWidth="1"/>
    <col min="2052" max="2052" width="15.875" customWidth="1"/>
    <col min="2053" max="2053" width="13.75" customWidth="1"/>
    <col min="2054" max="2054" width="15.875" customWidth="1"/>
    <col min="2055" max="2055" width="5" customWidth="1"/>
    <col min="2056" max="2056" width="20.875" customWidth="1"/>
    <col min="2057" max="2057" width="16.125" bestFit="1" customWidth="1"/>
    <col min="2058" max="2058" width="15.125" customWidth="1"/>
    <col min="2059" max="2059" width="10.375" customWidth="1"/>
    <col min="2060" max="2061" width="20.625" bestFit="1" customWidth="1"/>
    <col min="2062" max="2062" width="13.875" bestFit="1" customWidth="1"/>
    <col min="2063" max="2063" width="12.75" bestFit="1" customWidth="1"/>
    <col min="2305" max="2305" width="20.25" bestFit="1" customWidth="1"/>
    <col min="2306" max="2306" width="13.625" customWidth="1"/>
    <col min="2307" max="2307" width="13.875" customWidth="1"/>
    <col min="2308" max="2308" width="15.875" customWidth="1"/>
    <col min="2309" max="2309" width="13.75" customWidth="1"/>
    <col min="2310" max="2310" width="15.875" customWidth="1"/>
    <col min="2311" max="2311" width="5" customWidth="1"/>
    <col min="2312" max="2312" width="20.875" customWidth="1"/>
    <col min="2313" max="2313" width="16.125" bestFit="1" customWidth="1"/>
    <col min="2314" max="2314" width="15.125" customWidth="1"/>
    <col min="2315" max="2315" width="10.375" customWidth="1"/>
    <col min="2316" max="2317" width="20.625" bestFit="1" customWidth="1"/>
    <col min="2318" max="2318" width="13.875" bestFit="1" customWidth="1"/>
    <col min="2319" max="2319" width="12.75" bestFit="1" customWidth="1"/>
    <col min="2561" max="2561" width="20.25" bestFit="1" customWidth="1"/>
    <col min="2562" max="2562" width="13.625" customWidth="1"/>
    <col min="2563" max="2563" width="13.875" customWidth="1"/>
    <col min="2564" max="2564" width="15.875" customWidth="1"/>
    <col min="2565" max="2565" width="13.75" customWidth="1"/>
    <col min="2566" max="2566" width="15.875" customWidth="1"/>
    <col min="2567" max="2567" width="5" customWidth="1"/>
    <col min="2568" max="2568" width="20.875" customWidth="1"/>
    <col min="2569" max="2569" width="16.125" bestFit="1" customWidth="1"/>
    <col min="2570" max="2570" width="15.125" customWidth="1"/>
    <col min="2571" max="2571" width="10.375" customWidth="1"/>
    <col min="2572" max="2573" width="20.625" bestFit="1" customWidth="1"/>
    <col min="2574" max="2574" width="13.875" bestFit="1" customWidth="1"/>
    <col min="2575" max="2575" width="12.75" bestFit="1" customWidth="1"/>
    <col min="2817" max="2817" width="20.25" bestFit="1" customWidth="1"/>
    <col min="2818" max="2818" width="13.625" customWidth="1"/>
    <col min="2819" max="2819" width="13.875" customWidth="1"/>
    <col min="2820" max="2820" width="15.875" customWidth="1"/>
    <col min="2821" max="2821" width="13.75" customWidth="1"/>
    <col min="2822" max="2822" width="15.875" customWidth="1"/>
    <col min="2823" max="2823" width="5" customWidth="1"/>
    <col min="2824" max="2824" width="20.875" customWidth="1"/>
    <col min="2825" max="2825" width="16.125" bestFit="1" customWidth="1"/>
    <col min="2826" max="2826" width="15.125" customWidth="1"/>
    <col min="2827" max="2827" width="10.375" customWidth="1"/>
    <col min="2828" max="2829" width="20.625" bestFit="1" customWidth="1"/>
    <col min="2830" max="2830" width="13.875" bestFit="1" customWidth="1"/>
    <col min="2831" max="2831" width="12.75" bestFit="1" customWidth="1"/>
    <col min="3073" max="3073" width="20.25" bestFit="1" customWidth="1"/>
    <col min="3074" max="3074" width="13.625" customWidth="1"/>
    <col min="3075" max="3075" width="13.875" customWidth="1"/>
    <col min="3076" max="3076" width="15.875" customWidth="1"/>
    <col min="3077" max="3077" width="13.75" customWidth="1"/>
    <col min="3078" max="3078" width="15.875" customWidth="1"/>
    <col min="3079" max="3079" width="5" customWidth="1"/>
    <col min="3080" max="3080" width="20.875" customWidth="1"/>
    <col min="3081" max="3081" width="16.125" bestFit="1" customWidth="1"/>
    <col min="3082" max="3082" width="15.125" customWidth="1"/>
    <col min="3083" max="3083" width="10.375" customWidth="1"/>
    <col min="3084" max="3085" width="20.625" bestFit="1" customWidth="1"/>
    <col min="3086" max="3086" width="13.875" bestFit="1" customWidth="1"/>
    <col min="3087" max="3087" width="12.75" bestFit="1" customWidth="1"/>
    <col min="3329" max="3329" width="20.25" bestFit="1" customWidth="1"/>
    <col min="3330" max="3330" width="13.625" customWidth="1"/>
    <col min="3331" max="3331" width="13.875" customWidth="1"/>
    <col min="3332" max="3332" width="15.875" customWidth="1"/>
    <col min="3333" max="3333" width="13.75" customWidth="1"/>
    <col min="3334" max="3334" width="15.875" customWidth="1"/>
    <col min="3335" max="3335" width="5" customWidth="1"/>
    <col min="3336" max="3336" width="20.875" customWidth="1"/>
    <col min="3337" max="3337" width="16.125" bestFit="1" customWidth="1"/>
    <col min="3338" max="3338" width="15.125" customWidth="1"/>
    <col min="3339" max="3339" width="10.375" customWidth="1"/>
    <col min="3340" max="3341" width="20.625" bestFit="1" customWidth="1"/>
    <col min="3342" max="3342" width="13.875" bestFit="1" customWidth="1"/>
    <col min="3343" max="3343" width="12.75" bestFit="1" customWidth="1"/>
    <col min="3585" max="3585" width="20.25" bestFit="1" customWidth="1"/>
    <col min="3586" max="3586" width="13.625" customWidth="1"/>
    <col min="3587" max="3587" width="13.875" customWidth="1"/>
    <col min="3588" max="3588" width="15.875" customWidth="1"/>
    <col min="3589" max="3589" width="13.75" customWidth="1"/>
    <col min="3590" max="3590" width="15.875" customWidth="1"/>
    <col min="3591" max="3591" width="5" customWidth="1"/>
    <col min="3592" max="3592" width="20.875" customWidth="1"/>
    <col min="3593" max="3593" width="16.125" bestFit="1" customWidth="1"/>
    <col min="3594" max="3594" width="15.125" customWidth="1"/>
    <col min="3595" max="3595" width="10.375" customWidth="1"/>
    <col min="3596" max="3597" width="20.625" bestFit="1" customWidth="1"/>
    <col min="3598" max="3598" width="13.875" bestFit="1" customWidth="1"/>
    <col min="3599" max="3599" width="12.75" bestFit="1" customWidth="1"/>
    <col min="3841" max="3841" width="20.25" bestFit="1" customWidth="1"/>
    <col min="3842" max="3842" width="13.625" customWidth="1"/>
    <col min="3843" max="3843" width="13.875" customWidth="1"/>
    <col min="3844" max="3844" width="15.875" customWidth="1"/>
    <col min="3845" max="3845" width="13.75" customWidth="1"/>
    <col min="3846" max="3846" width="15.875" customWidth="1"/>
    <col min="3847" max="3847" width="5" customWidth="1"/>
    <col min="3848" max="3848" width="20.875" customWidth="1"/>
    <col min="3849" max="3849" width="16.125" bestFit="1" customWidth="1"/>
    <col min="3850" max="3850" width="15.125" customWidth="1"/>
    <col min="3851" max="3851" width="10.375" customWidth="1"/>
    <col min="3852" max="3853" width="20.625" bestFit="1" customWidth="1"/>
    <col min="3854" max="3854" width="13.875" bestFit="1" customWidth="1"/>
    <col min="3855" max="3855" width="12.75" bestFit="1" customWidth="1"/>
    <col min="4097" max="4097" width="20.25" bestFit="1" customWidth="1"/>
    <col min="4098" max="4098" width="13.625" customWidth="1"/>
    <col min="4099" max="4099" width="13.875" customWidth="1"/>
    <col min="4100" max="4100" width="15.875" customWidth="1"/>
    <col min="4101" max="4101" width="13.75" customWidth="1"/>
    <col min="4102" max="4102" width="15.875" customWidth="1"/>
    <col min="4103" max="4103" width="5" customWidth="1"/>
    <col min="4104" max="4104" width="20.875" customWidth="1"/>
    <col min="4105" max="4105" width="16.125" bestFit="1" customWidth="1"/>
    <col min="4106" max="4106" width="15.125" customWidth="1"/>
    <col min="4107" max="4107" width="10.375" customWidth="1"/>
    <col min="4108" max="4109" width="20.625" bestFit="1" customWidth="1"/>
    <col min="4110" max="4110" width="13.875" bestFit="1" customWidth="1"/>
    <col min="4111" max="4111" width="12.75" bestFit="1" customWidth="1"/>
    <col min="4353" max="4353" width="20.25" bestFit="1" customWidth="1"/>
    <col min="4354" max="4354" width="13.625" customWidth="1"/>
    <col min="4355" max="4355" width="13.875" customWidth="1"/>
    <col min="4356" max="4356" width="15.875" customWidth="1"/>
    <col min="4357" max="4357" width="13.75" customWidth="1"/>
    <col min="4358" max="4358" width="15.875" customWidth="1"/>
    <col min="4359" max="4359" width="5" customWidth="1"/>
    <col min="4360" max="4360" width="20.875" customWidth="1"/>
    <col min="4361" max="4361" width="16.125" bestFit="1" customWidth="1"/>
    <col min="4362" max="4362" width="15.125" customWidth="1"/>
    <col min="4363" max="4363" width="10.375" customWidth="1"/>
    <col min="4364" max="4365" width="20.625" bestFit="1" customWidth="1"/>
    <col min="4366" max="4366" width="13.875" bestFit="1" customWidth="1"/>
    <col min="4367" max="4367" width="12.75" bestFit="1" customWidth="1"/>
    <col min="4609" max="4609" width="20.25" bestFit="1" customWidth="1"/>
    <col min="4610" max="4610" width="13.625" customWidth="1"/>
    <col min="4611" max="4611" width="13.875" customWidth="1"/>
    <col min="4612" max="4612" width="15.875" customWidth="1"/>
    <col min="4613" max="4613" width="13.75" customWidth="1"/>
    <col min="4614" max="4614" width="15.875" customWidth="1"/>
    <col min="4615" max="4615" width="5" customWidth="1"/>
    <col min="4616" max="4616" width="20.875" customWidth="1"/>
    <col min="4617" max="4617" width="16.125" bestFit="1" customWidth="1"/>
    <col min="4618" max="4618" width="15.125" customWidth="1"/>
    <col min="4619" max="4619" width="10.375" customWidth="1"/>
    <col min="4620" max="4621" width="20.625" bestFit="1" customWidth="1"/>
    <col min="4622" max="4622" width="13.875" bestFit="1" customWidth="1"/>
    <col min="4623" max="4623" width="12.75" bestFit="1" customWidth="1"/>
    <col min="4865" max="4865" width="20.25" bestFit="1" customWidth="1"/>
    <col min="4866" max="4866" width="13.625" customWidth="1"/>
    <col min="4867" max="4867" width="13.875" customWidth="1"/>
    <col min="4868" max="4868" width="15.875" customWidth="1"/>
    <col min="4869" max="4869" width="13.75" customWidth="1"/>
    <col min="4870" max="4870" width="15.875" customWidth="1"/>
    <col min="4871" max="4871" width="5" customWidth="1"/>
    <col min="4872" max="4872" width="20.875" customWidth="1"/>
    <col min="4873" max="4873" width="16.125" bestFit="1" customWidth="1"/>
    <col min="4874" max="4874" width="15.125" customWidth="1"/>
    <col min="4875" max="4875" width="10.375" customWidth="1"/>
    <col min="4876" max="4877" width="20.625" bestFit="1" customWidth="1"/>
    <col min="4878" max="4878" width="13.875" bestFit="1" customWidth="1"/>
    <col min="4879" max="4879" width="12.75" bestFit="1" customWidth="1"/>
    <col min="5121" max="5121" width="20.25" bestFit="1" customWidth="1"/>
    <col min="5122" max="5122" width="13.625" customWidth="1"/>
    <col min="5123" max="5123" width="13.875" customWidth="1"/>
    <col min="5124" max="5124" width="15.875" customWidth="1"/>
    <col min="5125" max="5125" width="13.75" customWidth="1"/>
    <col min="5126" max="5126" width="15.875" customWidth="1"/>
    <col min="5127" max="5127" width="5" customWidth="1"/>
    <col min="5128" max="5128" width="20.875" customWidth="1"/>
    <col min="5129" max="5129" width="16.125" bestFit="1" customWidth="1"/>
    <col min="5130" max="5130" width="15.125" customWidth="1"/>
    <col min="5131" max="5131" width="10.375" customWidth="1"/>
    <col min="5132" max="5133" width="20.625" bestFit="1" customWidth="1"/>
    <col min="5134" max="5134" width="13.875" bestFit="1" customWidth="1"/>
    <col min="5135" max="5135" width="12.75" bestFit="1" customWidth="1"/>
    <col min="5377" max="5377" width="20.25" bestFit="1" customWidth="1"/>
    <col min="5378" max="5378" width="13.625" customWidth="1"/>
    <col min="5379" max="5379" width="13.875" customWidth="1"/>
    <col min="5380" max="5380" width="15.875" customWidth="1"/>
    <col min="5381" max="5381" width="13.75" customWidth="1"/>
    <col min="5382" max="5382" width="15.875" customWidth="1"/>
    <col min="5383" max="5383" width="5" customWidth="1"/>
    <col min="5384" max="5384" width="20.875" customWidth="1"/>
    <col min="5385" max="5385" width="16.125" bestFit="1" customWidth="1"/>
    <col min="5386" max="5386" width="15.125" customWidth="1"/>
    <col min="5387" max="5387" width="10.375" customWidth="1"/>
    <col min="5388" max="5389" width="20.625" bestFit="1" customWidth="1"/>
    <col min="5390" max="5390" width="13.875" bestFit="1" customWidth="1"/>
    <col min="5391" max="5391" width="12.75" bestFit="1" customWidth="1"/>
    <col min="5633" max="5633" width="20.25" bestFit="1" customWidth="1"/>
    <col min="5634" max="5634" width="13.625" customWidth="1"/>
    <col min="5635" max="5635" width="13.875" customWidth="1"/>
    <col min="5636" max="5636" width="15.875" customWidth="1"/>
    <col min="5637" max="5637" width="13.75" customWidth="1"/>
    <col min="5638" max="5638" width="15.875" customWidth="1"/>
    <col min="5639" max="5639" width="5" customWidth="1"/>
    <col min="5640" max="5640" width="20.875" customWidth="1"/>
    <col min="5641" max="5641" width="16.125" bestFit="1" customWidth="1"/>
    <col min="5642" max="5642" width="15.125" customWidth="1"/>
    <col min="5643" max="5643" width="10.375" customWidth="1"/>
    <col min="5644" max="5645" width="20.625" bestFit="1" customWidth="1"/>
    <col min="5646" max="5646" width="13.875" bestFit="1" customWidth="1"/>
    <col min="5647" max="5647" width="12.75" bestFit="1" customWidth="1"/>
    <col min="5889" max="5889" width="20.25" bestFit="1" customWidth="1"/>
    <col min="5890" max="5890" width="13.625" customWidth="1"/>
    <col min="5891" max="5891" width="13.875" customWidth="1"/>
    <col min="5892" max="5892" width="15.875" customWidth="1"/>
    <col min="5893" max="5893" width="13.75" customWidth="1"/>
    <col min="5894" max="5894" width="15.875" customWidth="1"/>
    <col min="5895" max="5895" width="5" customWidth="1"/>
    <col min="5896" max="5896" width="20.875" customWidth="1"/>
    <col min="5897" max="5897" width="16.125" bestFit="1" customWidth="1"/>
    <col min="5898" max="5898" width="15.125" customWidth="1"/>
    <col min="5899" max="5899" width="10.375" customWidth="1"/>
    <col min="5900" max="5901" width="20.625" bestFit="1" customWidth="1"/>
    <col min="5902" max="5902" width="13.875" bestFit="1" customWidth="1"/>
    <col min="5903" max="5903" width="12.75" bestFit="1" customWidth="1"/>
    <col min="6145" max="6145" width="20.25" bestFit="1" customWidth="1"/>
    <col min="6146" max="6146" width="13.625" customWidth="1"/>
    <col min="6147" max="6147" width="13.875" customWidth="1"/>
    <col min="6148" max="6148" width="15.875" customWidth="1"/>
    <col min="6149" max="6149" width="13.75" customWidth="1"/>
    <col min="6150" max="6150" width="15.875" customWidth="1"/>
    <col min="6151" max="6151" width="5" customWidth="1"/>
    <col min="6152" max="6152" width="20.875" customWidth="1"/>
    <col min="6153" max="6153" width="16.125" bestFit="1" customWidth="1"/>
    <col min="6154" max="6154" width="15.125" customWidth="1"/>
    <col min="6155" max="6155" width="10.375" customWidth="1"/>
    <col min="6156" max="6157" width="20.625" bestFit="1" customWidth="1"/>
    <col min="6158" max="6158" width="13.875" bestFit="1" customWidth="1"/>
    <col min="6159" max="6159" width="12.75" bestFit="1" customWidth="1"/>
    <col min="6401" max="6401" width="20.25" bestFit="1" customWidth="1"/>
    <col min="6402" max="6402" width="13.625" customWidth="1"/>
    <col min="6403" max="6403" width="13.875" customWidth="1"/>
    <col min="6404" max="6404" width="15.875" customWidth="1"/>
    <col min="6405" max="6405" width="13.75" customWidth="1"/>
    <col min="6406" max="6406" width="15.875" customWidth="1"/>
    <col min="6407" max="6407" width="5" customWidth="1"/>
    <col min="6408" max="6408" width="20.875" customWidth="1"/>
    <col min="6409" max="6409" width="16.125" bestFit="1" customWidth="1"/>
    <col min="6410" max="6410" width="15.125" customWidth="1"/>
    <col min="6411" max="6411" width="10.375" customWidth="1"/>
    <col min="6412" max="6413" width="20.625" bestFit="1" customWidth="1"/>
    <col min="6414" max="6414" width="13.875" bestFit="1" customWidth="1"/>
    <col min="6415" max="6415" width="12.75" bestFit="1" customWidth="1"/>
    <col min="6657" max="6657" width="20.25" bestFit="1" customWidth="1"/>
    <col min="6658" max="6658" width="13.625" customWidth="1"/>
    <col min="6659" max="6659" width="13.875" customWidth="1"/>
    <col min="6660" max="6660" width="15.875" customWidth="1"/>
    <col min="6661" max="6661" width="13.75" customWidth="1"/>
    <col min="6662" max="6662" width="15.875" customWidth="1"/>
    <col min="6663" max="6663" width="5" customWidth="1"/>
    <col min="6664" max="6664" width="20.875" customWidth="1"/>
    <col min="6665" max="6665" width="16.125" bestFit="1" customWidth="1"/>
    <col min="6666" max="6666" width="15.125" customWidth="1"/>
    <col min="6667" max="6667" width="10.375" customWidth="1"/>
    <col min="6668" max="6669" width="20.625" bestFit="1" customWidth="1"/>
    <col min="6670" max="6670" width="13.875" bestFit="1" customWidth="1"/>
    <col min="6671" max="6671" width="12.75" bestFit="1" customWidth="1"/>
    <col min="6913" max="6913" width="20.25" bestFit="1" customWidth="1"/>
    <col min="6914" max="6914" width="13.625" customWidth="1"/>
    <col min="6915" max="6915" width="13.875" customWidth="1"/>
    <col min="6916" max="6916" width="15.875" customWidth="1"/>
    <col min="6917" max="6917" width="13.75" customWidth="1"/>
    <col min="6918" max="6918" width="15.875" customWidth="1"/>
    <col min="6919" max="6919" width="5" customWidth="1"/>
    <col min="6920" max="6920" width="20.875" customWidth="1"/>
    <col min="6921" max="6921" width="16.125" bestFit="1" customWidth="1"/>
    <col min="6922" max="6922" width="15.125" customWidth="1"/>
    <col min="6923" max="6923" width="10.375" customWidth="1"/>
    <col min="6924" max="6925" width="20.625" bestFit="1" customWidth="1"/>
    <col min="6926" max="6926" width="13.875" bestFit="1" customWidth="1"/>
    <col min="6927" max="6927" width="12.75" bestFit="1" customWidth="1"/>
    <col min="7169" max="7169" width="20.25" bestFit="1" customWidth="1"/>
    <col min="7170" max="7170" width="13.625" customWidth="1"/>
    <col min="7171" max="7171" width="13.875" customWidth="1"/>
    <col min="7172" max="7172" width="15.875" customWidth="1"/>
    <col min="7173" max="7173" width="13.75" customWidth="1"/>
    <col min="7174" max="7174" width="15.875" customWidth="1"/>
    <col min="7175" max="7175" width="5" customWidth="1"/>
    <col min="7176" max="7176" width="20.875" customWidth="1"/>
    <col min="7177" max="7177" width="16.125" bestFit="1" customWidth="1"/>
    <col min="7178" max="7178" width="15.125" customWidth="1"/>
    <col min="7179" max="7179" width="10.375" customWidth="1"/>
    <col min="7180" max="7181" width="20.625" bestFit="1" customWidth="1"/>
    <col min="7182" max="7182" width="13.875" bestFit="1" customWidth="1"/>
    <col min="7183" max="7183" width="12.75" bestFit="1" customWidth="1"/>
    <col min="7425" max="7425" width="20.25" bestFit="1" customWidth="1"/>
    <col min="7426" max="7426" width="13.625" customWidth="1"/>
    <col min="7427" max="7427" width="13.875" customWidth="1"/>
    <col min="7428" max="7428" width="15.875" customWidth="1"/>
    <col min="7429" max="7429" width="13.75" customWidth="1"/>
    <col min="7430" max="7430" width="15.875" customWidth="1"/>
    <col min="7431" max="7431" width="5" customWidth="1"/>
    <col min="7432" max="7432" width="20.875" customWidth="1"/>
    <col min="7433" max="7433" width="16.125" bestFit="1" customWidth="1"/>
    <col min="7434" max="7434" width="15.125" customWidth="1"/>
    <col min="7435" max="7435" width="10.375" customWidth="1"/>
    <col min="7436" max="7437" width="20.625" bestFit="1" customWidth="1"/>
    <col min="7438" max="7438" width="13.875" bestFit="1" customWidth="1"/>
    <col min="7439" max="7439" width="12.75" bestFit="1" customWidth="1"/>
    <col min="7681" max="7681" width="20.25" bestFit="1" customWidth="1"/>
    <col min="7682" max="7682" width="13.625" customWidth="1"/>
    <col min="7683" max="7683" width="13.875" customWidth="1"/>
    <col min="7684" max="7684" width="15.875" customWidth="1"/>
    <col min="7685" max="7685" width="13.75" customWidth="1"/>
    <col min="7686" max="7686" width="15.875" customWidth="1"/>
    <col min="7687" max="7687" width="5" customWidth="1"/>
    <col min="7688" max="7688" width="20.875" customWidth="1"/>
    <col min="7689" max="7689" width="16.125" bestFit="1" customWidth="1"/>
    <col min="7690" max="7690" width="15.125" customWidth="1"/>
    <col min="7691" max="7691" width="10.375" customWidth="1"/>
    <col min="7692" max="7693" width="20.625" bestFit="1" customWidth="1"/>
    <col min="7694" max="7694" width="13.875" bestFit="1" customWidth="1"/>
    <col min="7695" max="7695" width="12.75" bestFit="1" customWidth="1"/>
    <col min="7937" max="7937" width="20.25" bestFit="1" customWidth="1"/>
    <col min="7938" max="7938" width="13.625" customWidth="1"/>
    <col min="7939" max="7939" width="13.875" customWidth="1"/>
    <col min="7940" max="7940" width="15.875" customWidth="1"/>
    <col min="7941" max="7941" width="13.75" customWidth="1"/>
    <col min="7942" max="7942" width="15.875" customWidth="1"/>
    <col min="7943" max="7943" width="5" customWidth="1"/>
    <col min="7944" max="7944" width="20.875" customWidth="1"/>
    <col min="7945" max="7945" width="16.125" bestFit="1" customWidth="1"/>
    <col min="7946" max="7946" width="15.125" customWidth="1"/>
    <col min="7947" max="7947" width="10.375" customWidth="1"/>
    <col min="7948" max="7949" width="20.625" bestFit="1" customWidth="1"/>
    <col min="7950" max="7950" width="13.875" bestFit="1" customWidth="1"/>
    <col min="7951" max="7951" width="12.75" bestFit="1" customWidth="1"/>
    <col min="8193" max="8193" width="20.25" bestFit="1" customWidth="1"/>
    <col min="8194" max="8194" width="13.625" customWidth="1"/>
    <col min="8195" max="8195" width="13.875" customWidth="1"/>
    <col min="8196" max="8196" width="15.875" customWidth="1"/>
    <col min="8197" max="8197" width="13.75" customWidth="1"/>
    <col min="8198" max="8198" width="15.875" customWidth="1"/>
    <col min="8199" max="8199" width="5" customWidth="1"/>
    <col min="8200" max="8200" width="20.875" customWidth="1"/>
    <col min="8201" max="8201" width="16.125" bestFit="1" customWidth="1"/>
    <col min="8202" max="8202" width="15.125" customWidth="1"/>
    <col min="8203" max="8203" width="10.375" customWidth="1"/>
    <col min="8204" max="8205" width="20.625" bestFit="1" customWidth="1"/>
    <col min="8206" max="8206" width="13.875" bestFit="1" customWidth="1"/>
    <col min="8207" max="8207" width="12.75" bestFit="1" customWidth="1"/>
    <col min="8449" max="8449" width="20.25" bestFit="1" customWidth="1"/>
    <col min="8450" max="8450" width="13.625" customWidth="1"/>
    <col min="8451" max="8451" width="13.875" customWidth="1"/>
    <col min="8452" max="8452" width="15.875" customWidth="1"/>
    <col min="8453" max="8453" width="13.75" customWidth="1"/>
    <col min="8454" max="8454" width="15.875" customWidth="1"/>
    <col min="8455" max="8455" width="5" customWidth="1"/>
    <col min="8456" max="8456" width="20.875" customWidth="1"/>
    <col min="8457" max="8457" width="16.125" bestFit="1" customWidth="1"/>
    <col min="8458" max="8458" width="15.125" customWidth="1"/>
    <col min="8459" max="8459" width="10.375" customWidth="1"/>
    <col min="8460" max="8461" width="20.625" bestFit="1" customWidth="1"/>
    <col min="8462" max="8462" width="13.875" bestFit="1" customWidth="1"/>
    <col min="8463" max="8463" width="12.75" bestFit="1" customWidth="1"/>
    <col min="8705" max="8705" width="20.25" bestFit="1" customWidth="1"/>
    <col min="8706" max="8706" width="13.625" customWidth="1"/>
    <col min="8707" max="8707" width="13.875" customWidth="1"/>
    <col min="8708" max="8708" width="15.875" customWidth="1"/>
    <col min="8709" max="8709" width="13.75" customWidth="1"/>
    <col min="8710" max="8710" width="15.875" customWidth="1"/>
    <col min="8711" max="8711" width="5" customWidth="1"/>
    <col min="8712" max="8712" width="20.875" customWidth="1"/>
    <col min="8713" max="8713" width="16.125" bestFit="1" customWidth="1"/>
    <col min="8714" max="8714" width="15.125" customWidth="1"/>
    <col min="8715" max="8715" width="10.375" customWidth="1"/>
    <col min="8716" max="8717" width="20.625" bestFit="1" customWidth="1"/>
    <col min="8718" max="8718" width="13.875" bestFit="1" customWidth="1"/>
    <col min="8719" max="8719" width="12.75" bestFit="1" customWidth="1"/>
    <col min="8961" max="8961" width="20.25" bestFit="1" customWidth="1"/>
    <col min="8962" max="8962" width="13.625" customWidth="1"/>
    <col min="8963" max="8963" width="13.875" customWidth="1"/>
    <col min="8964" max="8964" width="15.875" customWidth="1"/>
    <col min="8965" max="8965" width="13.75" customWidth="1"/>
    <col min="8966" max="8966" width="15.875" customWidth="1"/>
    <col min="8967" max="8967" width="5" customWidth="1"/>
    <col min="8968" max="8968" width="20.875" customWidth="1"/>
    <col min="8969" max="8969" width="16.125" bestFit="1" customWidth="1"/>
    <col min="8970" max="8970" width="15.125" customWidth="1"/>
    <col min="8971" max="8971" width="10.375" customWidth="1"/>
    <col min="8972" max="8973" width="20.625" bestFit="1" customWidth="1"/>
    <col min="8974" max="8974" width="13.875" bestFit="1" customWidth="1"/>
    <col min="8975" max="8975" width="12.75" bestFit="1" customWidth="1"/>
    <col min="9217" max="9217" width="20.25" bestFit="1" customWidth="1"/>
    <col min="9218" max="9218" width="13.625" customWidth="1"/>
    <col min="9219" max="9219" width="13.875" customWidth="1"/>
    <col min="9220" max="9220" width="15.875" customWidth="1"/>
    <col min="9221" max="9221" width="13.75" customWidth="1"/>
    <col min="9222" max="9222" width="15.875" customWidth="1"/>
    <col min="9223" max="9223" width="5" customWidth="1"/>
    <col min="9224" max="9224" width="20.875" customWidth="1"/>
    <col min="9225" max="9225" width="16.125" bestFit="1" customWidth="1"/>
    <col min="9226" max="9226" width="15.125" customWidth="1"/>
    <col min="9227" max="9227" width="10.375" customWidth="1"/>
    <col min="9228" max="9229" width="20.625" bestFit="1" customWidth="1"/>
    <col min="9230" max="9230" width="13.875" bestFit="1" customWidth="1"/>
    <col min="9231" max="9231" width="12.75" bestFit="1" customWidth="1"/>
    <col min="9473" max="9473" width="20.25" bestFit="1" customWidth="1"/>
    <col min="9474" max="9474" width="13.625" customWidth="1"/>
    <col min="9475" max="9475" width="13.875" customWidth="1"/>
    <col min="9476" max="9476" width="15.875" customWidth="1"/>
    <col min="9477" max="9477" width="13.75" customWidth="1"/>
    <col min="9478" max="9478" width="15.875" customWidth="1"/>
    <col min="9479" max="9479" width="5" customWidth="1"/>
    <col min="9480" max="9480" width="20.875" customWidth="1"/>
    <col min="9481" max="9481" width="16.125" bestFit="1" customWidth="1"/>
    <col min="9482" max="9482" width="15.125" customWidth="1"/>
    <col min="9483" max="9483" width="10.375" customWidth="1"/>
    <col min="9484" max="9485" width="20.625" bestFit="1" customWidth="1"/>
    <col min="9486" max="9486" width="13.875" bestFit="1" customWidth="1"/>
    <col min="9487" max="9487" width="12.75" bestFit="1" customWidth="1"/>
    <col min="9729" max="9729" width="20.25" bestFit="1" customWidth="1"/>
    <col min="9730" max="9730" width="13.625" customWidth="1"/>
    <col min="9731" max="9731" width="13.875" customWidth="1"/>
    <col min="9732" max="9732" width="15.875" customWidth="1"/>
    <col min="9733" max="9733" width="13.75" customWidth="1"/>
    <col min="9734" max="9734" width="15.875" customWidth="1"/>
    <col min="9735" max="9735" width="5" customWidth="1"/>
    <col min="9736" max="9736" width="20.875" customWidth="1"/>
    <col min="9737" max="9737" width="16.125" bestFit="1" customWidth="1"/>
    <col min="9738" max="9738" width="15.125" customWidth="1"/>
    <col min="9739" max="9739" width="10.375" customWidth="1"/>
    <col min="9740" max="9741" width="20.625" bestFit="1" customWidth="1"/>
    <col min="9742" max="9742" width="13.875" bestFit="1" customWidth="1"/>
    <col min="9743" max="9743" width="12.75" bestFit="1" customWidth="1"/>
    <col min="9985" max="9985" width="20.25" bestFit="1" customWidth="1"/>
    <col min="9986" max="9986" width="13.625" customWidth="1"/>
    <col min="9987" max="9987" width="13.875" customWidth="1"/>
    <col min="9988" max="9988" width="15.875" customWidth="1"/>
    <col min="9989" max="9989" width="13.75" customWidth="1"/>
    <col min="9990" max="9990" width="15.875" customWidth="1"/>
    <col min="9991" max="9991" width="5" customWidth="1"/>
    <col min="9992" max="9992" width="20.875" customWidth="1"/>
    <col min="9993" max="9993" width="16.125" bestFit="1" customWidth="1"/>
    <col min="9994" max="9994" width="15.125" customWidth="1"/>
    <col min="9995" max="9995" width="10.375" customWidth="1"/>
    <col min="9996" max="9997" width="20.625" bestFit="1" customWidth="1"/>
    <col min="9998" max="9998" width="13.875" bestFit="1" customWidth="1"/>
    <col min="9999" max="9999" width="12.75" bestFit="1" customWidth="1"/>
    <col min="10241" max="10241" width="20.25" bestFit="1" customWidth="1"/>
    <col min="10242" max="10242" width="13.625" customWidth="1"/>
    <col min="10243" max="10243" width="13.875" customWidth="1"/>
    <col min="10244" max="10244" width="15.875" customWidth="1"/>
    <col min="10245" max="10245" width="13.75" customWidth="1"/>
    <col min="10246" max="10246" width="15.875" customWidth="1"/>
    <col min="10247" max="10247" width="5" customWidth="1"/>
    <col min="10248" max="10248" width="20.875" customWidth="1"/>
    <col min="10249" max="10249" width="16.125" bestFit="1" customWidth="1"/>
    <col min="10250" max="10250" width="15.125" customWidth="1"/>
    <col min="10251" max="10251" width="10.375" customWidth="1"/>
    <col min="10252" max="10253" width="20.625" bestFit="1" customWidth="1"/>
    <col min="10254" max="10254" width="13.875" bestFit="1" customWidth="1"/>
    <col min="10255" max="10255" width="12.75" bestFit="1" customWidth="1"/>
    <col min="10497" max="10497" width="20.25" bestFit="1" customWidth="1"/>
    <col min="10498" max="10498" width="13.625" customWidth="1"/>
    <col min="10499" max="10499" width="13.875" customWidth="1"/>
    <col min="10500" max="10500" width="15.875" customWidth="1"/>
    <col min="10501" max="10501" width="13.75" customWidth="1"/>
    <col min="10502" max="10502" width="15.875" customWidth="1"/>
    <col min="10503" max="10503" width="5" customWidth="1"/>
    <col min="10504" max="10504" width="20.875" customWidth="1"/>
    <col min="10505" max="10505" width="16.125" bestFit="1" customWidth="1"/>
    <col min="10506" max="10506" width="15.125" customWidth="1"/>
    <col min="10507" max="10507" width="10.375" customWidth="1"/>
    <col min="10508" max="10509" width="20.625" bestFit="1" customWidth="1"/>
    <col min="10510" max="10510" width="13.875" bestFit="1" customWidth="1"/>
    <col min="10511" max="10511" width="12.75" bestFit="1" customWidth="1"/>
    <col min="10753" max="10753" width="20.25" bestFit="1" customWidth="1"/>
    <col min="10754" max="10754" width="13.625" customWidth="1"/>
    <col min="10755" max="10755" width="13.875" customWidth="1"/>
    <col min="10756" max="10756" width="15.875" customWidth="1"/>
    <col min="10757" max="10757" width="13.75" customWidth="1"/>
    <col min="10758" max="10758" width="15.875" customWidth="1"/>
    <col min="10759" max="10759" width="5" customWidth="1"/>
    <col min="10760" max="10760" width="20.875" customWidth="1"/>
    <col min="10761" max="10761" width="16.125" bestFit="1" customWidth="1"/>
    <col min="10762" max="10762" width="15.125" customWidth="1"/>
    <col min="10763" max="10763" width="10.375" customWidth="1"/>
    <col min="10764" max="10765" width="20.625" bestFit="1" customWidth="1"/>
    <col min="10766" max="10766" width="13.875" bestFit="1" customWidth="1"/>
    <col min="10767" max="10767" width="12.75" bestFit="1" customWidth="1"/>
    <col min="11009" max="11009" width="20.25" bestFit="1" customWidth="1"/>
    <col min="11010" max="11010" width="13.625" customWidth="1"/>
    <col min="11011" max="11011" width="13.875" customWidth="1"/>
    <col min="11012" max="11012" width="15.875" customWidth="1"/>
    <col min="11013" max="11013" width="13.75" customWidth="1"/>
    <col min="11014" max="11014" width="15.875" customWidth="1"/>
    <col min="11015" max="11015" width="5" customWidth="1"/>
    <col min="11016" max="11016" width="20.875" customWidth="1"/>
    <col min="11017" max="11017" width="16.125" bestFit="1" customWidth="1"/>
    <col min="11018" max="11018" width="15.125" customWidth="1"/>
    <col min="11019" max="11019" width="10.375" customWidth="1"/>
    <col min="11020" max="11021" width="20.625" bestFit="1" customWidth="1"/>
    <col min="11022" max="11022" width="13.875" bestFit="1" customWidth="1"/>
    <col min="11023" max="11023" width="12.75" bestFit="1" customWidth="1"/>
    <col min="11265" max="11265" width="20.25" bestFit="1" customWidth="1"/>
    <col min="11266" max="11266" width="13.625" customWidth="1"/>
    <col min="11267" max="11267" width="13.875" customWidth="1"/>
    <col min="11268" max="11268" width="15.875" customWidth="1"/>
    <col min="11269" max="11269" width="13.75" customWidth="1"/>
    <col min="11270" max="11270" width="15.875" customWidth="1"/>
    <col min="11271" max="11271" width="5" customWidth="1"/>
    <col min="11272" max="11272" width="20.875" customWidth="1"/>
    <col min="11273" max="11273" width="16.125" bestFit="1" customWidth="1"/>
    <col min="11274" max="11274" width="15.125" customWidth="1"/>
    <col min="11275" max="11275" width="10.375" customWidth="1"/>
    <col min="11276" max="11277" width="20.625" bestFit="1" customWidth="1"/>
    <col min="11278" max="11278" width="13.875" bestFit="1" customWidth="1"/>
    <col min="11279" max="11279" width="12.75" bestFit="1" customWidth="1"/>
    <col min="11521" max="11521" width="20.25" bestFit="1" customWidth="1"/>
    <col min="11522" max="11522" width="13.625" customWidth="1"/>
    <col min="11523" max="11523" width="13.875" customWidth="1"/>
    <col min="11524" max="11524" width="15.875" customWidth="1"/>
    <col min="11525" max="11525" width="13.75" customWidth="1"/>
    <col min="11526" max="11526" width="15.875" customWidth="1"/>
    <col min="11527" max="11527" width="5" customWidth="1"/>
    <col min="11528" max="11528" width="20.875" customWidth="1"/>
    <col min="11529" max="11529" width="16.125" bestFit="1" customWidth="1"/>
    <col min="11530" max="11530" width="15.125" customWidth="1"/>
    <col min="11531" max="11531" width="10.375" customWidth="1"/>
    <col min="11532" max="11533" width="20.625" bestFit="1" customWidth="1"/>
    <col min="11534" max="11534" width="13.875" bestFit="1" customWidth="1"/>
    <col min="11535" max="11535" width="12.75" bestFit="1" customWidth="1"/>
    <col min="11777" max="11777" width="20.25" bestFit="1" customWidth="1"/>
    <col min="11778" max="11778" width="13.625" customWidth="1"/>
    <col min="11779" max="11779" width="13.875" customWidth="1"/>
    <col min="11780" max="11780" width="15.875" customWidth="1"/>
    <col min="11781" max="11781" width="13.75" customWidth="1"/>
    <col min="11782" max="11782" width="15.875" customWidth="1"/>
    <col min="11783" max="11783" width="5" customWidth="1"/>
    <col min="11784" max="11784" width="20.875" customWidth="1"/>
    <col min="11785" max="11785" width="16.125" bestFit="1" customWidth="1"/>
    <col min="11786" max="11786" width="15.125" customWidth="1"/>
    <col min="11787" max="11787" width="10.375" customWidth="1"/>
    <col min="11788" max="11789" width="20.625" bestFit="1" customWidth="1"/>
    <col min="11790" max="11790" width="13.875" bestFit="1" customWidth="1"/>
    <col min="11791" max="11791" width="12.75" bestFit="1" customWidth="1"/>
    <col min="12033" max="12033" width="20.25" bestFit="1" customWidth="1"/>
    <col min="12034" max="12034" width="13.625" customWidth="1"/>
    <col min="12035" max="12035" width="13.875" customWidth="1"/>
    <col min="12036" max="12036" width="15.875" customWidth="1"/>
    <col min="12037" max="12037" width="13.75" customWidth="1"/>
    <col min="12038" max="12038" width="15.875" customWidth="1"/>
    <col min="12039" max="12039" width="5" customWidth="1"/>
    <col min="12040" max="12040" width="20.875" customWidth="1"/>
    <col min="12041" max="12041" width="16.125" bestFit="1" customWidth="1"/>
    <col min="12042" max="12042" width="15.125" customWidth="1"/>
    <col min="12043" max="12043" width="10.375" customWidth="1"/>
    <col min="12044" max="12045" width="20.625" bestFit="1" customWidth="1"/>
    <col min="12046" max="12046" width="13.875" bestFit="1" customWidth="1"/>
    <col min="12047" max="12047" width="12.75" bestFit="1" customWidth="1"/>
    <col min="12289" max="12289" width="20.25" bestFit="1" customWidth="1"/>
    <col min="12290" max="12290" width="13.625" customWidth="1"/>
    <col min="12291" max="12291" width="13.875" customWidth="1"/>
    <col min="12292" max="12292" width="15.875" customWidth="1"/>
    <col min="12293" max="12293" width="13.75" customWidth="1"/>
    <col min="12294" max="12294" width="15.875" customWidth="1"/>
    <col min="12295" max="12295" width="5" customWidth="1"/>
    <col min="12296" max="12296" width="20.875" customWidth="1"/>
    <col min="12297" max="12297" width="16.125" bestFit="1" customWidth="1"/>
    <col min="12298" max="12298" width="15.125" customWidth="1"/>
    <col min="12299" max="12299" width="10.375" customWidth="1"/>
    <col min="12300" max="12301" width="20.625" bestFit="1" customWidth="1"/>
    <col min="12302" max="12302" width="13.875" bestFit="1" customWidth="1"/>
    <col min="12303" max="12303" width="12.75" bestFit="1" customWidth="1"/>
    <col min="12545" max="12545" width="20.25" bestFit="1" customWidth="1"/>
    <col min="12546" max="12546" width="13.625" customWidth="1"/>
    <col min="12547" max="12547" width="13.875" customWidth="1"/>
    <col min="12548" max="12548" width="15.875" customWidth="1"/>
    <col min="12549" max="12549" width="13.75" customWidth="1"/>
    <col min="12550" max="12550" width="15.875" customWidth="1"/>
    <col min="12551" max="12551" width="5" customWidth="1"/>
    <col min="12552" max="12552" width="20.875" customWidth="1"/>
    <col min="12553" max="12553" width="16.125" bestFit="1" customWidth="1"/>
    <col min="12554" max="12554" width="15.125" customWidth="1"/>
    <col min="12555" max="12555" width="10.375" customWidth="1"/>
    <col min="12556" max="12557" width="20.625" bestFit="1" customWidth="1"/>
    <col min="12558" max="12558" width="13.875" bestFit="1" customWidth="1"/>
    <col min="12559" max="12559" width="12.75" bestFit="1" customWidth="1"/>
    <col min="12801" max="12801" width="20.25" bestFit="1" customWidth="1"/>
    <col min="12802" max="12802" width="13.625" customWidth="1"/>
    <col min="12803" max="12803" width="13.875" customWidth="1"/>
    <col min="12804" max="12804" width="15.875" customWidth="1"/>
    <col min="12805" max="12805" width="13.75" customWidth="1"/>
    <col min="12806" max="12806" width="15.875" customWidth="1"/>
    <col min="12807" max="12807" width="5" customWidth="1"/>
    <col min="12808" max="12808" width="20.875" customWidth="1"/>
    <col min="12809" max="12809" width="16.125" bestFit="1" customWidth="1"/>
    <col min="12810" max="12810" width="15.125" customWidth="1"/>
    <col min="12811" max="12811" width="10.375" customWidth="1"/>
    <col min="12812" max="12813" width="20.625" bestFit="1" customWidth="1"/>
    <col min="12814" max="12814" width="13.875" bestFit="1" customWidth="1"/>
    <col min="12815" max="12815" width="12.75" bestFit="1" customWidth="1"/>
    <col min="13057" max="13057" width="20.25" bestFit="1" customWidth="1"/>
    <col min="13058" max="13058" width="13.625" customWidth="1"/>
    <col min="13059" max="13059" width="13.875" customWidth="1"/>
    <col min="13060" max="13060" width="15.875" customWidth="1"/>
    <col min="13061" max="13061" width="13.75" customWidth="1"/>
    <col min="13062" max="13062" width="15.875" customWidth="1"/>
    <col min="13063" max="13063" width="5" customWidth="1"/>
    <col min="13064" max="13064" width="20.875" customWidth="1"/>
    <col min="13065" max="13065" width="16.125" bestFit="1" customWidth="1"/>
    <col min="13066" max="13066" width="15.125" customWidth="1"/>
    <col min="13067" max="13067" width="10.375" customWidth="1"/>
    <col min="13068" max="13069" width="20.625" bestFit="1" customWidth="1"/>
    <col min="13070" max="13070" width="13.875" bestFit="1" customWidth="1"/>
    <col min="13071" max="13071" width="12.75" bestFit="1" customWidth="1"/>
    <col min="13313" max="13313" width="20.25" bestFit="1" customWidth="1"/>
    <col min="13314" max="13314" width="13.625" customWidth="1"/>
    <col min="13315" max="13315" width="13.875" customWidth="1"/>
    <col min="13316" max="13316" width="15.875" customWidth="1"/>
    <col min="13317" max="13317" width="13.75" customWidth="1"/>
    <col min="13318" max="13318" width="15.875" customWidth="1"/>
    <col min="13319" max="13319" width="5" customWidth="1"/>
    <col min="13320" max="13320" width="20.875" customWidth="1"/>
    <col min="13321" max="13321" width="16.125" bestFit="1" customWidth="1"/>
    <col min="13322" max="13322" width="15.125" customWidth="1"/>
    <col min="13323" max="13323" width="10.375" customWidth="1"/>
    <col min="13324" max="13325" width="20.625" bestFit="1" customWidth="1"/>
    <col min="13326" max="13326" width="13.875" bestFit="1" customWidth="1"/>
    <col min="13327" max="13327" width="12.75" bestFit="1" customWidth="1"/>
    <col min="13569" max="13569" width="20.25" bestFit="1" customWidth="1"/>
    <col min="13570" max="13570" width="13.625" customWidth="1"/>
    <col min="13571" max="13571" width="13.875" customWidth="1"/>
    <col min="13572" max="13572" width="15.875" customWidth="1"/>
    <col min="13573" max="13573" width="13.75" customWidth="1"/>
    <col min="13574" max="13574" width="15.875" customWidth="1"/>
    <col min="13575" max="13575" width="5" customWidth="1"/>
    <col min="13576" max="13576" width="20.875" customWidth="1"/>
    <col min="13577" max="13577" width="16.125" bestFit="1" customWidth="1"/>
    <col min="13578" max="13578" width="15.125" customWidth="1"/>
    <col min="13579" max="13579" width="10.375" customWidth="1"/>
    <col min="13580" max="13581" width="20.625" bestFit="1" customWidth="1"/>
    <col min="13582" max="13582" width="13.875" bestFit="1" customWidth="1"/>
    <col min="13583" max="13583" width="12.75" bestFit="1" customWidth="1"/>
    <col min="13825" max="13825" width="20.25" bestFit="1" customWidth="1"/>
    <col min="13826" max="13826" width="13.625" customWidth="1"/>
    <col min="13827" max="13827" width="13.875" customWidth="1"/>
    <col min="13828" max="13828" width="15.875" customWidth="1"/>
    <col min="13829" max="13829" width="13.75" customWidth="1"/>
    <col min="13830" max="13830" width="15.875" customWidth="1"/>
    <col min="13831" max="13831" width="5" customWidth="1"/>
    <col min="13832" max="13832" width="20.875" customWidth="1"/>
    <col min="13833" max="13833" width="16.125" bestFit="1" customWidth="1"/>
    <col min="13834" max="13834" width="15.125" customWidth="1"/>
    <col min="13835" max="13835" width="10.375" customWidth="1"/>
    <col min="13836" max="13837" width="20.625" bestFit="1" customWidth="1"/>
    <col min="13838" max="13838" width="13.875" bestFit="1" customWidth="1"/>
    <col min="13839" max="13839" width="12.75" bestFit="1" customWidth="1"/>
    <col min="14081" max="14081" width="20.25" bestFit="1" customWidth="1"/>
    <col min="14082" max="14082" width="13.625" customWidth="1"/>
    <col min="14083" max="14083" width="13.875" customWidth="1"/>
    <col min="14084" max="14084" width="15.875" customWidth="1"/>
    <col min="14085" max="14085" width="13.75" customWidth="1"/>
    <col min="14086" max="14086" width="15.875" customWidth="1"/>
    <col min="14087" max="14087" width="5" customWidth="1"/>
    <col min="14088" max="14088" width="20.875" customWidth="1"/>
    <col min="14089" max="14089" width="16.125" bestFit="1" customWidth="1"/>
    <col min="14090" max="14090" width="15.125" customWidth="1"/>
    <col min="14091" max="14091" width="10.375" customWidth="1"/>
    <col min="14092" max="14093" width="20.625" bestFit="1" customWidth="1"/>
    <col min="14094" max="14094" width="13.875" bestFit="1" customWidth="1"/>
    <col min="14095" max="14095" width="12.75" bestFit="1" customWidth="1"/>
    <col min="14337" max="14337" width="20.25" bestFit="1" customWidth="1"/>
    <col min="14338" max="14338" width="13.625" customWidth="1"/>
    <col min="14339" max="14339" width="13.875" customWidth="1"/>
    <col min="14340" max="14340" width="15.875" customWidth="1"/>
    <col min="14341" max="14341" width="13.75" customWidth="1"/>
    <col min="14342" max="14342" width="15.875" customWidth="1"/>
    <col min="14343" max="14343" width="5" customWidth="1"/>
    <col min="14344" max="14344" width="20.875" customWidth="1"/>
    <col min="14345" max="14345" width="16.125" bestFit="1" customWidth="1"/>
    <col min="14346" max="14346" width="15.125" customWidth="1"/>
    <col min="14347" max="14347" width="10.375" customWidth="1"/>
    <col min="14348" max="14349" width="20.625" bestFit="1" customWidth="1"/>
    <col min="14350" max="14350" width="13.875" bestFit="1" customWidth="1"/>
    <col min="14351" max="14351" width="12.75" bestFit="1" customWidth="1"/>
    <col min="14593" max="14593" width="20.25" bestFit="1" customWidth="1"/>
    <col min="14594" max="14594" width="13.625" customWidth="1"/>
    <col min="14595" max="14595" width="13.875" customWidth="1"/>
    <col min="14596" max="14596" width="15.875" customWidth="1"/>
    <col min="14597" max="14597" width="13.75" customWidth="1"/>
    <col min="14598" max="14598" width="15.875" customWidth="1"/>
    <col min="14599" max="14599" width="5" customWidth="1"/>
    <col min="14600" max="14600" width="20.875" customWidth="1"/>
    <col min="14601" max="14601" width="16.125" bestFit="1" customWidth="1"/>
    <col min="14602" max="14602" width="15.125" customWidth="1"/>
    <col min="14603" max="14603" width="10.375" customWidth="1"/>
    <col min="14604" max="14605" width="20.625" bestFit="1" customWidth="1"/>
    <col min="14606" max="14606" width="13.875" bestFit="1" customWidth="1"/>
    <col min="14607" max="14607" width="12.75" bestFit="1" customWidth="1"/>
    <col min="14849" max="14849" width="20.25" bestFit="1" customWidth="1"/>
    <col min="14850" max="14850" width="13.625" customWidth="1"/>
    <col min="14851" max="14851" width="13.875" customWidth="1"/>
    <col min="14852" max="14852" width="15.875" customWidth="1"/>
    <col min="14853" max="14853" width="13.75" customWidth="1"/>
    <col min="14854" max="14854" width="15.875" customWidth="1"/>
    <col min="14855" max="14855" width="5" customWidth="1"/>
    <col min="14856" max="14856" width="20.875" customWidth="1"/>
    <col min="14857" max="14857" width="16.125" bestFit="1" customWidth="1"/>
    <col min="14858" max="14858" width="15.125" customWidth="1"/>
    <col min="14859" max="14859" width="10.375" customWidth="1"/>
    <col min="14860" max="14861" width="20.625" bestFit="1" customWidth="1"/>
    <col min="14862" max="14862" width="13.875" bestFit="1" customWidth="1"/>
    <col min="14863" max="14863" width="12.75" bestFit="1" customWidth="1"/>
    <col min="15105" max="15105" width="20.25" bestFit="1" customWidth="1"/>
    <col min="15106" max="15106" width="13.625" customWidth="1"/>
    <col min="15107" max="15107" width="13.875" customWidth="1"/>
    <col min="15108" max="15108" width="15.875" customWidth="1"/>
    <col min="15109" max="15109" width="13.75" customWidth="1"/>
    <col min="15110" max="15110" width="15.875" customWidth="1"/>
    <col min="15111" max="15111" width="5" customWidth="1"/>
    <col min="15112" max="15112" width="20.875" customWidth="1"/>
    <col min="15113" max="15113" width="16.125" bestFit="1" customWidth="1"/>
    <col min="15114" max="15114" width="15.125" customWidth="1"/>
    <col min="15115" max="15115" width="10.375" customWidth="1"/>
    <col min="15116" max="15117" width="20.625" bestFit="1" customWidth="1"/>
    <col min="15118" max="15118" width="13.875" bestFit="1" customWidth="1"/>
    <col min="15119" max="15119" width="12.75" bestFit="1" customWidth="1"/>
    <col min="15361" max="15361" width="20.25" bestFit="1" customWidth="1"/>
    <col min="15362" max="15362" width="13.625" customWidth="1"/>
    <col min="15363" max="15363" width="13.875" customWidth="1"/>
    <col min="15364" max="15364" width="15.875" customWidth="1"/>
    <col min="15365" max="15365" width="13.75" customWidth="1"/>
    <col min="15366" max="15366" width="15.875" customWidth="1"/>
    <col min="15367" max="15367" width="5" customWidth="1"/>
    <col min="15368" max="15368" width="20.875" customWidth="1"/>
    <col min="15369" max="15369" width="16.125" bestFit="1" customWidth="1"/>
    <col min="15370" max="15370" width="15.125" customWidth="1"/>
    <col min="15371" max="15371" width="10.375" customWidth="1"/>
    <col min="15372" max="15373" width="20.625" bestFit="1" customWidth="1"/>
    <col min="15374" max="15374" width="13.875" bestFit="1" customWidth="1"/>
    <col min="15375" max="15375" width="12.75" bestFit="1" customWidth="1"/>
    <col min="15617" max="15617" width="20.25" bestFit="1" customWidth="1"/>
    <col min="15618" max="15618" width="13.625" customWidth="1"/>
    <col min="15619" max="15619" width="13.875" customWidth="1"/>
    <col min="15620" max="15620" width="15.875" customWidth="1"/>
    <col min="15621" max="15621" width="13.75" customWidth="1"/>
    <col min="15622" max="15622" width="15.875" customWidth="1"/>
    <col min="15623" max="15623" width="5" customWidth="1"/>
    <col min="15624" max="15624" width="20.875" customWidth="1"/>
    <col min="15625" max="15625" width="16.125" bestFit="1" customWidth="1"/>
    <col min="15626" max="15626" width="15.125" customWidth="1"/>
    <col min="15627" max="15627" width="10.375" customWidth="1"/>
    <col min="15628" max="15629" width="20.625" bestFit="1" customWidth="1"/>
    <col min="15630" max="15630" width="13.875" bestFit="1" customWidth="1"/>
    <col min="15631" max="15631" width="12.75" bestFit="1" customWidth="1"/>
    <col min="15873" max="15873" width="20.25" bestFit="1" customWidth="1"/>
    <col min="15874" max="15874" width="13.625" customWidth="1"/>
    <col min="15875" max="15875" width="13.875" customWidth="1"/>
    <col min="15876" max="15876" width="15.875" customWidth="1"/>
    <col min="15877" max="15877" width="13.75" customWidth="1"/>
    <col min="15878" max="15878" width="15.875" customWidth="1"/>
    <col min="15879" max="15879" width="5" customWidth="1"/>
    <col min="15880" max="15880" width="20.875" customWidth="1"/>
    <col min="15881" max="15881" width="16.125" bestFit="1" customWidth="1"/>
    <col min="15882" max="15882" width="15.125" customWidth="1"/>
    <col min="15883" max="15883" width="10.375" customWidth="1"/>
    <col min="15884" max="15885" width="20.625" bestFit="1" customWidth="1"/>
    <col min="15886" max="15886" width="13.875" bestFit="1" customWidth="1"/>
    <col min="15887" max="15887" width="12.75" bestFit="1" customWidth="1"/>
    <col min="16129" max="16129" width="20.25" bestFit="1" customWidth="1"/>
    <col min="16130" max="16130" width="13.625" customWidth="1"/>
    <col min="16131" max="16131" width="13.875" customWidth="1"/>
    <col min="16132" max="16132" width="15.875" customWidth="1"/>
    <col min="16133" max="16133" width="13.75" customWidth="1"/>
    <col min="16134" max="16134" width="15.875" customWidth="1"/>
    <col min="16135" max="16135" width="5" customWidth="1"/>
    <col min="16136" max="16136" width="20.875" customWidth="1"/>
    <col min="16137" max="16137" width="16.125" bestFit="1" customWidth="1"/>
    <col min="16138" max="16138" width="15.125" customWidth="1"/>
    <col min="16139" max="16139" width="10.375" customWidth="1"/>
    <col min="16140" max="16141" width="20.625" bestFit="1" customWidth="1"/>
    <col min="16142" max="16142" width="13.875" bestFit="1" customWidth="1"/>
    <col min="16143" max="16143" width="12.75" bestFit="1" customWidth="1"/>
  </cols>
  <sheetData>
    <row r="1" spans="1:16" ht="26.25">
      <c r="A1" s="185" t="s">
        <v>369</v>
      </c>
      <c r="B1" s="185"/>
      <c r="C1" s="185"/>
      <c r="D1" s="185"/>
      <c r="E1" s="185"/>
      <c r="F1" s="185"/>
      <c r="G1" s="185"/>
      <c r="H1" s="185"/>
      <c r="I1" s="186"/>
      <c r="J1" s="186"/>
      <c r="K1" s="185"/>
    </row>
    <row r="2" spans="1:16" ht="26.25">
      <c r="A2" s="98"/>
      <c r="B2" s="99"/>
      <c r="C2" s="99"/>
      <c r="D2" s="99"/>
      <c r="E2" s="99"/>
      <c r="F2" s="99"/>
      <c r="G2" s="99"/>
      <c r="H2" s="99"/>
      <c r="I2" s="100"/>
      <c r="J2" s="100"/>
      <c r="K2" s="99"/>
    </row>
    <row r="3" spans="1:16" ht="33.75" customHeight="1">
      <c r="A3" s="5" t="s">
        <v>370</v>
      </c>
      <c r="B3" s="187"/>
      <c r="C3" s="187"/>
      <c r="D3" s="101" t="s">
        <v>371</v>
      </c>
      <c r="E3" s="187"/>
      <c r="F3" s="187"/>
      <c r="G3" s="179" t="s">
        <v>372</v>
      </c>
      <c r="H3" s="101" t="s">
        <v>373</v>
      </c>
      <c r="I3" s="101" t="s">
        <v>374</v>
      </c>
      <c r="J3" s="101" t="s">
        <v>375</v>
      </c>
      <c r="K3" s="101" t="s">
        <v>376</v>
      </c>
    </row>
    <row r="4" spans="1:16" ht="93.75" customHeight="1">
      <c r="A4" s="5" t="s">
        <v>377</v>
      </c>
      <c r="B4" s="187"/>
      <c r="C4" s="187"/>
      <c r="D4" s="101" t="s">
        <v>378</v>
      </c>
      <c r="E4" s="187"/>
      <c r="F4" s="187"/>
      <c r="G4" s="179"/>
      <c r="H4" s="102" t="s">
        <v>379</v>
      </c>
      <c r="I4" s="171">
        <v>29938.1</v>
      </c>
      <c r="J4" s="155">
        <f>'04交付使用资产总表'!E5/10000</f>
        <v>32322.983544000006</v>
      </c>
      <c r="K4" s="179"/>
    </row>
    <row r="5" spans="1:16" ht="21.75" customHeight="1">
      <c r="A5" s="183" t="s">
        <v>380</v>
      </c>
      <c r="B5" s="101" t="s">
        <v>381</v>
      </c>
      <c r="C5" s="101" t="s">
        <v>382</v>
      </c>
      <c r="D5" s="179" t="s">
        <v>383</v>
      </c>
      <c r="E5" s="101" t="s">
        <v>381</v>
      </c>
      <c r="F5" s="101" t="s">
        <v>382</v>
      </c>
      <c r="G5" s="179"/>
      <c r="H5" s="102" t="s">
        <v>384</v>
      </c>
      <c r="I5" s="171">
        <v>34651.89</v>
      </c>
      <c r="J5" s="155">
        <f>'04交付使用资产总表'!F5/10000</f>
        <v>32766.576782000004</v>
      </c>
      <c r="K5" s="179"/>
      <c r="L5" s="104"/>
      <c r="M5" s="104"/>
      <c r="N5" s="104"/>
      <c r="O5" s="105"/>
    </row>
    <row r="6" spans="1:16" ht="21.75" customHeight="1">
      <c r="A6" s="183"/>
      <c r="B6" s="103">
        <v>67857</v>
      </c>
      <c r="C6" s="171">
        <v>64026.5</v>
      </c>
      <c r="D6" s="179"/>
      <c r="E6" s="103">
        <v>87000</v>
      </c>
      <c r="F6" s="103">
        <v>87000</v>
      </c>
      <c r="G6" s="179"/>
      <c r="H6" s="102" t="s">
        <v>385</v>
      </c>
      <c r="I6" s="171">
        <v>22410.01</v>
      </c>
      <c r="J6" s="155">
        <f>'04交付使用资产总表'!G5/10000</f>
        <v>21910.439673999997</v>
      </c>
      <c r="K6" s="179"/>
      <c r="L6" s="104"/>
      <c r="M6" s="104"/>
      <c r="N6" s="104"/>
      <c r="O6" s="105"/>
    </row>
    <row r="7" spans="1:16" ht="21.75" customHeight="1">
      <c r="A7" s="183" t="s">
        <v>386</v>
      </c>
      <c r="B7" s="179" t="s">
        <v>387</v>
      </c>
      <c r="C7" s="179"/>
      <c r="D7" s="179"/>
      <c r="E7" s="101" t="s">
        <v>388</v>
      </c>
      <c r="F7" s="101" t="s">
        <v>382</v>
      </c>
      <c r="G7" s="179"/>
      <c r="H7" s="102" t="s">
        <v>389</v>
      </c>
      <c r="I7" s="171">
        <v>2608.7399999999998</v>
      </c>
      <c r="J7" s="155">
        <f>'06待摊投资明细表'!B22/10000</f>
        <v>2532.9161490000001</v>
      </c>
      <c r="K7" s="179"/>
      <c r="L7" s="104"/>
      <c r="M7" s="104"/>
      <c r="N7" s="104"/>
      <c r="O7" s="105"/>
    </row>
    <row r="8" spans="1:16" ht="21.75" customHeight="1">
      <c r="A8" s="183"/>
      <c r="B8" s="179" t="s">
        <v>390</v>
      </c>
      <c r="C8" s="179"/>
      <c r="D8" s="179"/>
      <c r="E8" s="103" t="s">
        <v>391</v>
      </c>
      <c r="F8" s="103" t="str">
        <f>E8</f>
        <v>1500吨/日</v>
      </c>
      <c r="G8" s="179"/>
      <c r="H8" s="102" t="s">
        <v>392</v>
      </c>
      <c r="I8" s="103"/>
      <c r="J8" s="103"/>
      <c r="K8" s="179"/>
      <c r="L8" s="104"/>
      <c r="M8" s="104"/>
      <c r="N8" s="104"/>
      <c r="O8" s="105"/>
    </row>
    <row r="9" spans="1:16" ht="21.75" customHeight="1">
      <c r="A9" s="183" t="s">
        <v>393</v>
      </c>
      <c r="B9" s="179" t="s">
        <v>388</v>
      </c>
      <c r="C9" s="179"/>
      <c r="D9" s="179" t="s">
        <v>407</v>
      </c>
      <c r="E9" s="179"/>
      <c r="F9" s="179"/>
      <c r="G9" s="179"/>
      <c r="H9" s="102" t="s">
        <v>394</v>
      </c>
      <c r="I9" s="103"/>
      <c r="J9" s="103"/>
      <c r="K9" s="179"/>
      <c r="L9" s="104"/>
      <c r="M9" s="104"/>
      <c r="N9" s="104"/>
      <c r="O9" s="106"/>
      <c r="P9" s="104"/>
    </row>
    <row r="10" spans="1:16" ht="21.75" customHeight="1">
      <c r="A10" s="183"/>
      <c r="B10" s="179" t="s">
        <v>395</v>
      </c>
      <c r="C10" s="179"/>
      <c r="D10" s="179" t="s">
        <v>408</v>
      </c>
      <c r="E10" s="179"/>
      <c r="F10" s="179"/>
      <c r="G10" s="179"/>
      <c r="H10" s="102" t="s">
        <v>396</v>
      </c>
      <c r="I10" s="103"/>
      <c r="J10" s="103"/>
      <c r="K10" s="179"/>
    </row>
    <row r="11" spans="1:16" ht="33.75" customHeight="1">
      <c r="A11" s="5" t="s">
        <v>397</v>
      </c>
      <c r="B11" s="179"/>
      <c r="C11" s="179"/>
      <c r="D11" s="179"/>
      <c r="E11" s="179"/>
      <c r="F11" s="179"/>
      <c r="G11" s="179"/>
      <c r="H11" s="101" t="s">
        <v>173</v>
      </c>
      <c r="I11" s="103">
        <f>I4+I5+I6+I8</f>
        <v>87000</v>
      </c>
      <c r="J11" s="103">
        <f>J4+J5+J6+J8</f>
        <v>87000</v>
      </c>
      <c r="K11" s="179"/>
    </row>
    <row r="12" spans="1:16" ht="21.75" customHeight="1">
      <c r="A12" s="182" t="s">
        <v>409</v>
      </c>
      <c r="B12" s="179" t="s">
        <v>398</v>
      </c>
      <c r="C12" s="179"/>
      <c r="D12" s="179"/>
      <c r="E12" s="179"/>
      <c r="F12" s="179"/>
      <c r="G12" s="179" t="s">
        <v>410</v>
      </c>
      <c r="H12" s="179"/>
      <c r="I12" s="179"/>
      <c r="J12" s="179"/>
      <c r="K12" s="179"/>
    </row>
    <row r="13" spans="1:16" ht="21.75" customHeight="1">
      <c r="A13" s="183"/>
      <c r="B13" s="179" t="s">
        <v>399</v>
      </c>
      <c r="C13" s="179"/>
      <c r="D13" s="179"/>
      <c r="E13" s="179" t="s">
        <v>400</v>
      </c>
      <c r="F13" s="179"/>
      <c r="G13" s="179" t="s">
        <v>399</v>
      </c>
      <c r="H13" s="179"/>
      <c r="I13" s="179"/>
      <c r="J13" s="179" t="s">
        <v>400</v>
      </c>
      <c r="K13" s="179"/>
    </row>
    <row r="14" spans="1:16" ht="21.75" customHeight="1">
      <c r="A14" s="183"/>
      <c r="B14" s="179" t="s">
        <v>401</v>
      </c>
      <c r="C14" s="179"/>
      <c r="D14" s="179"/>
      <c r="E14" s="179" t="s">
        <v>401</v>
      </c>
      <c r="F14" s="179"/>
      <c r="G14" s="184">
        <v>1500</v>
      </c>
      <c r="H14" s="184"/>
      <c r="I14" s="184"/>
      <c r="J14" s="184">
        <v>1500</v>
      </c>
      <c r="K14" s="184"/>
    </row>
    <row r="15" spans="1:16" ht="33.75" customHeight="1">
      <c r="A15" s="182" t="s">
        <v>411</v>
      </c>
      <c r="B15" s="179" t="s">
        <v>402</v>
      </c>
      <c r="C15" s="179"/>
      <c r="D15" s="179"/>
      <c r="E15" s="179" t="s">
        <v>403</v>
      </c>
      <c r="F15" s="179"/>
      <c r="G15" s="179" t="s">
        <v>412</v>
      </c>
      <c r="H15" s="179"/>
      <c r="I15" s="162" t="s">
        <v>404</v>
      </c>
      <c r="J15" s="179" t="s">
        <v>405</v>
      </c>
      <c r="K15" s="179"/>
    </row>
    <row r="16" spans="1:16" ht="21.75" customHeight="1">
      <c r="A16" s="183"/>
      <c r="B16" s="179" t="s">
        <v>511</v>
      </c>
      <c r="C16" s="179"/>
      <c r="D16" s="179"/>
      <c r="E16" s="179"/>
      <c r="F16" s="179"/>
      <c r="G16" s="181">
        <v>200</v>
      </c>
      <c r="H16" s="181"/>
      <c r="I16" s="154"/>
      <c r="J16" s="179"/>
      <c r="K16" s="179"/>
    </row>
    <row r="17" spans="1:11" ht="21.75" customHeight="1">
      <c r="A17" s="183"/>
      <c r="B17" s="179" t="s">
        <v>512</v>
      </c>
      <c r="C17" s="179"/>
      <c r="D17" s="179"/>
      <c r="E17" s="179"/>
      <c r="F17" s="179"/>
      <c r="G17" s="180">
        <v>158</v>
      </c>
      <c r="H17" s="181"/>
      <c r="I17" s="154"/>
      <c r="J17" s="179"/>
      <c r="K17" s="179"/>
    </row>
    <row r="18" spans="1:11" ht="21.75" customHeight="1">
      <c r="A18" s="183"/>
      <c r="B18" s="179" t="s">
        <v>540</v>
      </c>
      <c r="C18" s="179"/>
      <c r="D18" s="179"/>
      <c r="E18" s="179"/>
      <c r="F18" s="179"/>
      <c r="G18" s="180">
        <v>120</v>
      </c>
      <c r="H18" s="181"/>
      <c r="I18" s="170"/>
      <c r="J18" s="179"/>
      <c r="K18" s="179"/>
    </row>
    <row r="19" spans="1:11" ht="21.75" customHeight="1">
      <c r="A19" s="183"/>
      <c r="B19" s="179" t="s">
        <v>513</v>
      </c>
      <c r="C19" s="179"/>
      <c r="D19" s="179"/>
      <c r="E19" s="179"/>
      <c r="F19" s="179"/>
      <c r="G19" s="180">
        <v>21.62</v>
      </c>
      <c r="H19" s="181"/>
      <c r="I19" s="154"/>
      <c r="J19" s="179"/>
      <c r="K19" s="179"/>
    </row>
    <row r="20" spans="1:11" ht="21.75" customHeight="1">
      <c r="A20" s="183"/>
      <c r="B20" s="179" t="s">
        <v>406</v>
      </c>
      <c r="C20" s="179"/>
      <c r="D20" s="179"/>
      <c r="E20" s="179"/>
      <c r="F20" s="179"/>
      <c r="G20" s="181">
        <f>SUM(G16:H19)</f>
        <v>499.62</v>
      </c>
      <c r="H20" s="181"/>
      <c r="I20" s="154"/>
      <c r="J20" s="179"/>
      <c r="K20" s="179"/>
    </row>
    <row r="21" spans="1:11">
      <c r="A21" s="107"/>
      <c r="B21" s="107"/>
      <c r="C21" s="107"/>
      <c r="D21" s="107"/>
      <c r="E21" s="107"/>
      <c r="F21" s="107"/>
      <c r="G21" s="107"/>
      <c r="H21" s="107"/>
      <c r="I21" s="108"/>
      <c r="J21" s="108"/>
    </row>
    <row r="22" spans="1:11">
      <c r="A22" s="107"/>
      <c r="B22" s="107"/>
      <c r="C22" s="107"/>
      <c r="D22" s="107"/>
      <c r="E22" s="107"/>
      <c r="F22" s="107"/>
      <c r="G22" s="107"/>
      <c r="H22" s="107"/>
      <c r="I22" s="108"/>
      <c r="J22" s="108"/>
    </row>
    <row r="23" spans="1:11">
      <c r="A23" s="107"/>
      <c r="B23" s="107"/>
      <c r="C23" s="107"/>
      <c r="D23" s="107"/>
      <c r="E23" s="107"/>
      <c r="F23" s="107"/>
      <c r="G23" s="107"/>
      <c r="H23" s="107"/>
      <c r="I23" s="108"/>
      <c r="J23" s="108"/>
    </row>
    <row r="24" spans="1:11">
      <c r="A24" s="107"/>
      <c r="B24" s="107"/>
      <c r="C24" s="107"/>
      <c r="D24" s="107"/>
      <c r="E24" s="107"/>
      <c r="F24" s="107"/>
      <c r="G24" s="107"/>
      <c r="H24" s="169"/>
      <c r="I24" s="168"/>
      <c r="J24" s="173"/>
    </row>
    <row r="25" spans="1:11">
      <c r="A25" s="107"/>
      <c r="B25" s="107"/>
      <c r="C25" s="107"/>
      <c r="D25" s="107"/>
      <c r="E25" s="107"/>
      <c r="F25" s="107"/>
      <c r="G25" s="107"/>
      <c r="H25" s="107"/>
      <c r="I25" s="168"/>
      <c r="J25" s="108"/>
    </row>
    <row r="26" spans="1:11">
      <c r="A26" s="107"/>
      <c r="B26" s="107"/>
      <c r="C26" s="107"/>
      <c r="D26" s="107"/>
      <c r="E26" s="107"/>
      <c r="F26" s="107"/>
      <c r="G26" s="107"/>
      <c r="H26" s="107"/>
      <c r="I26" s="168"/>
      <c r="J26" s="108"/>
    </row>
    <row r="27" spans="1:11">
      <c r="A27" s="107"/>
      <c r="B27" s="107"/>
      <c r="C27" s="107"/>
      <c r="D27" s="107"/>
      <c r="E27" s="107"/>
      <c r="F27" s="107"/>
      <c r="G27" s="107"/>
      <c r="H27" s="107"/>
      <c r="I27" s="168"/>
      <c r="J27" s="108"/>
    </row>
    <row r="28" spans="1:11">
      <c r="I28" s="168"/>
    </row>
    <row r="29" spans="1:11">
      <c r="I29" s="168"/>
    </row>
  </sheetData>
  <mergeCells count="54">
    <mergeCell ref="A1:K1"/>
    <mergeCell ref="B3:C3"/>
    <mergeCell ref="E3:F3"/>
    <mergeCell ref="G3:G11"/>
    <mergeCell ref="B4:C4"/>
    <mergeCell ref="E4:F4"/>
    <mergeCell ref="K4:K11"/>
    <mergeCell ref="A5:A6"/>
    <mergeCell ref="D5:D6"/>
    <mergeCell ref="A7:A8"/>
    <mergeCell ref="B7:D7"/>
    <mergeCell ref="B8:D8"/>
    <mergeCell ref="A9:A10"/>
    <mergeCell ref="B9:C9"/>
    <mergeCell ref="D9:F9"/>
    <mergeCell ref="B10:C10"/>
    <mergeCell ref="D10:F10"/>
    <mergeCell ref="B11:F11"/>
    <mergeCell ref="A12:A14"/>
    <mergeCell ref="B12:F12"/>
    <mergeCell ref="G12:K12"/>
    <mergeCell ref="B13:D13"/>
    <mergeCell ref="E13:F13"/>
    <mergeCell ref="G13:I13"/>
    <mergeCell ref="J13:K13"/>
    <mergeCell ref="B14:D14"/>
    <mergeCell ref="E14:F14"/>
    <mergeCell ref="G14:I14"/>
    <mergeCell ref="J14:K14"/>
    <mergeCell ref="A15:A20"/>
    <mergeCell ref="B15:D15"/>
    <mergeCell ref="E15:F15"/>
    <mergeCell ref="G15:H15"/>
    <mergeCell ref="J15:K15"/>
    <mergeCell ref="B16:D16"/>
    <mergeCell ref="E16:F16"/>
    <mergeCell ref="G16:H16"/>
    <mergeCell ref="J16:K16"/>
    <mergeCell ref="B17:D17"/>
    <mergeCell ref="E17:F17"/>
    <mergeCell ref="G17:H17"/>
    <mergeCell ref="B20:D20"/>
    <mergeCell ref="E20:F20"/>
    <mergeCell ref="G20:H20"/>
    <mergeCell ref="J20:K20"/>
    <mergeCell ref="J17:K17"/>
    <mergeCell ref="B19:D19"/>
    <mergeCell ref="E19:F19"/>
    <mergeCell ref="G19:H19"/>
    <mergeCell ref="J19:K19"/>
    <mergeCell ref="B18:D18"/>
    <mergeCell ref="E18:F18"/>
    <mergeCell ref="G18:H18"/>
    <mergeCell ref="J18:K18"/>
  </mergeCells>
  <phoneticPr fontId="1" type="noConversion"/>
  <printOptions horizontalCentered="1"/>
  <pageMargins left="0.70866141732283472" right="0.39370078740157483" top="0.51181102362204722" bottom="0.35433070866141736" header="0.35433070866141736" footer="0.27559055118110237"/>
  <pageSetup paperSize="9" scale="86" fitToHeight="0" orientation="landscape" r:id="rId1"/>
  <headerFooter>
    <oddFooter>&amp;C 第 &amp;P+7 页 共 17 页</oddFooter>
  </headerFooter>
  <rowBreaks count="1" manualBreakCount="1">
    <brk id="2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F41"/>
  <sheetViews>
    <sheetView view="pageBreakPreview" zoomScaleNormal="100" zoomScaleSheetLayoutView="100" workbookViewId="0">
      <selection activeCell="A33" sqref="A33"/>
    </sheetView>
  </sheetViews>
  <sheetFormatPr defaultColWidth="8.875" defaultRowHeight="15"/>
  <cols>
    <col min="1" max="1" width="43.75" style="128" customWidth="1"/>
    <col min="2" max="2" width="21.25" style="128" customWidth="1"/>
    <col min="3" max="3" width="29.375" style="130" customWidth="1"/>
    <col min="4" max="4" width="21.25" style="128" customWidth="1"/>
    <col min="5" max="5" width="19.25" style="120" customWidth="1"/>
    <col min="6" max="6" width="11.625" style="1" bestFit="1" customWidth="1"/>
    <col min="7" max="256" width="8.875" style="1"/>
    <col min="257" max="257" width="42" style="1" customWidth="1"/>
    <col min="258" max="258" width="19.875" style="1" customWidth="1"/>
    <col min="259" max="259" width="28.375" style="1" customWidth="1"/>
    <col min="260" max="260" width="20.625" style="1" customWidth="1"/>
    <col min="261" max="261" width="19.25" style="1" customWidth="1"/>
    <col min="262" max="262" width="11.625" style="1" bestFit="1" customWidth="1"/>
    <col min="263" max="512" width="8.875" style="1"/>
    <col min="513" max="513" width="42" style="1" customWidth="1"/>
    <col min="514" max="514" width="19.875" style="1" customWidth="1"/>
    <col min="515" max="515" width="28.375" style="1" customWidth="1"/>
    <col min="516" max="516" width="20.625" style="1" customWidth="1"/>
    <col min="517" max="517" width="19.25" style="1" customWidth="1"/>
    <col min="518" max="518" width="11.625" style="1" bestFit="1" customWidth="1"/>
    <col min="519" max="768" width="8.875" style="1"/>
    <col min="769" max="769" width="42" style="1" customWidth="1"/>
    <col min="770" max="770" width="19.875" style="1" customWidth="1"/>
    <col min="771" max="771" width="28.375" style="1" customWidth="1"/>
    <col min="772" max="772" width="20.625" style="1" customWidth="1"/>
    <col min="773" max="773" width="19.25" style="1" customWidth="1"/>
    <col min="774" max="774" width="11.625" style="1" bestFit="1" customWidth="1"/>
    <col min="775" max="1024" width="8.875" style="1"/>
    <col min="1025" max="1025" width="42" style="1" customWidth="1"/>
    <col min="1026" max="1026" width="19.875" style="1" customWidth="1"/>
    <col min="1027" max="1027" width="28.375" style="1" customWidth="1"/>
    <col min="1028" max="1028" width="20.625" style="1" customWidth="1"/>
    <col min="1029" max="1029" width="19.25" style="1" customWidth="1"/>
    <col min="1030" max="1030" width="11.625" style="1" bestFit="1" customWidth="1"/>
    <col min="1031" max="1280" width="8.875" style="1"/>
    <col min="1281" max="1281" width="42" style="1" customWidth="1"/>
    <col min="1282" max="1282" width="19.875" style="1" customWidth="1"/>
    <col min="1283" max="1283" width="28.375" style="1" customWidth="1"/>
    <col min="1284" max="1284" width="20.625" style="1" customWidth="1"/>
    <col min="1285" max="1285" width="19.25" style="1" customWidth="1"/>
    <col min="1286" max="1286" width="11.625" style="1" bestFit="1" customWidth="1"/>
    <col min="1287" max="1536" width="8.875" style="1"/>
    <col min="1537" max="1537" width="42" style="1" customWidth="1"/>
    <col min="1538" max="1538" width="19.875" style="1" customWidth="1"/>
    <col min="1539" max="1539" width="28.375" style="1" customWidth="1"/>
    <col min="1540" max="1540" width="20.625" style="1" customWidth="1"/>
    <col min="1541" max="1541" width="19.25" style="1" customWidth="1"/>
    <col min="1542" max="1542" width="11.625" style="1" bestFit="1" customWidth="1"/>
    <col min="1543" max="1792" width="8.875" style="1"/>
    <col min="1793" max="1793" width="42" style="1" customWidth="1"/>
    <col min="1794" max="1794" width="19.875" style="1" customWidth="1"/>
    <col min="1795" max="1795" width="28.375" style="1" customWidth="1"/>
    <col min="1796" max="1796" width="20.625" style="1" customWidth="1"/>
    <col min="1797" max="1797" width="19.25" style="1" customWidth="1"/>
    <col min="1798" max="1798" width="11.625" style="1" bestFit="1" customWidth="1"/>
    <col min="1799" max="2048" width="8.875" style="1"/>
    <col min="2049" max="2049" width="42" style="1" customWidth="1"/>
    <col min="2050" max="2050" width="19.875" style="1" customWidth="1"/>
    <col min="2051" max="2051" width="28.375" style="1" customWidth="1"/>
    <col min="2052" max="2052" width="20.625" style="1" customWidth="1"/>
    <col min="2053" max="2053" width="19.25" style="1" customWidth="1"/>
    <col min="2054" max="2054" width="11.625" style="1" bestFit="1" customWidth="1"/>
    <col min="2055" max="2304" width="8.875" style="1"/>
    <col min="2305" max="2305" width="42" style="1" customWidth="1"/>
    <col min="2306" max="2306" width="19.875" style="1" customWidth="1"/>
    <col min="2307" max="2307" width="28.375" style="1" customWidth="1"/>
    <col min="2308" max="2308" width="20.625" style="1" customWidth="1"/>
    <col min="2309" max="2309" width="19.25" style="1" customWidth="1"/>
    <col min="2310" max="2310" width="11.625" style="1" bestFit="1" customWidth="1"/>
    <col min="2311" max="2560" width="8.875" style="1"/>
    <col min="2561" max="2561" width="42" style="1" customWidth="1"/>
    <col min="2562" max="2562" width="19.875" style="1" customWidth="1"/>
    <col min="2563" max="2563" width="28.375" style="1" customWidth="1"/>
    <col min="2564" max="2564" width="20.625" style="1" customWidth="1"/>
    <col min="2565" max="2565" width="19.25" style="1" customWidth="1"/>
    <col min="2566" max="2566" width="11.625" style="1" bestFit="1" customWidth="1"/>
    <col min="2567" max="2816" width="8.875" style="1"/>
    <col min="2817" max="2817" width="42" style="1" customWidth="1"/>
    <col min="2818" max="2818" width="19.875" style="1" customWidth="1"/>
    <col min="2819" max="2819" width="28.375" style="1" customWidth="1"/>
    <col min="2820" max="2820" width="20.625" style="1" customWidth="1"/>
    <col min="2821" max="2821" width="19.25" style="1" customWidth="1"/>
    <col min="2822" max="2822" width="11.625" style="1" bestFit="1" customWidth="1"/>
    <col min="2823" max="3072" width="8.875" style="1"/>
    <col min="3073" max="3073" width="42" style="1" customWidth="1"/>
    <col min="3074" max="3074" width="19.875" style="1" customWidth="1"/>
    <col min="3075" max="3075" width="28.375" style="1" customWidth="1"/>
    <col min="3076" max="3076" width="20.625" style="1" customWidth="1"/>
    <col min="3077" max="3077" width="19.25" style="1" customWidth="1"/>
    <col min="3078" max="3078" width="11.625" style="1" bestFit="1" customWidth="1"/>
    <col min="3079" max="3328" width="8.875" style="1"/>
    <col min="3329" max="3329" width="42" style="1" customWidth="1"/>
    <col min="3330" max="3330" width="19.875" style="1" customWidth="1"/>
    <col min="3331" max="3331" width="28.375" style="1" customWidth="1"/>
    <col min="3332" max="3332" width="20.625" style="1" customWidth="1"/>
    <col min="3333" max="3333" width="19.25" style="1" customWidth="1"/>
    <col min="3334" max="3334" width="11.625" style="1" bestFit="1" customWidth="1"/>
    <col min="3335" max="3584" width="8.875" style="1"/>
    <col min="3585" max="3585" width="42" style="1" customWidth="1"/>
    <col min="3586" max="3586" width="19.875" style="1" customWidth="1"/>
    <col min="3587" max="3587" width="28.375" style="1" customWidth="1"/>
    <col min="3588" max="3588" width="20.625" style="1" customWidth="1"/>
    <col min="3589" max="3589" width="19.25" style="1" customWidth="1"/>
    <col min="3590" max="3590" width="11.625" style="1" bestFit="1" customWidth="1"/>
    <col min="3591" max="3840" width="8.875" style="1"/>
    <col min="3841" max="3841" width="42" style="1" customWidth="1"/>
    <col min="3842" max="3842" width="19.875" style="1" customWidth="1"/>
    <col min="3843" max="3843" width="28.375" style="1" customWidth="1"/>
    <col min="3844" max="3844" width="20.625" style="1" customWidth="1"/>
    <col min="3845" max="3845" width="19.25" style="1" customWidth="1"/>
    <col min="3846" max="3846" width="11.625" style="1" bestFit="1" customWidth="1"/>
    <col min="3847" max="4096" width="8.875" style="1"/>
    <col min="4097" max="4097" width="42" style="1" customWidth="1"/>
    <col min="4098" max="4098" width="19.875" style="1" customWidth="1"/>
    <col min="4099" max="4099" width="28.375" style="1" customWidth="1"/>
    <col min="4100" max="4100" width="20.625" style="1" customWidth="1"/>
    <col min="4101" max="4101" width="19.25" style="1" customWidth="1"/>
    <col min="4102" max="4102" width="11.625" style="1" bestFit="1" customWidth="1"/>
    <col min="4103" max="4352" width="8.875" style="1"/>
    <col min="4353" max="4353" width="42" style="1" customWidth="1"/>
    <col min="4354" max="4354" width="19.875" style="1" customWidth="1"/>
    <col min="4355" max="4355" width="28.375" style="1" customWidth="1"/>
    <col min="4356" max="4356" width="20.625" style="1" customWidth="1"/>
    <col min="4357" max="4357" width="19.25" style="1" customWidth="1"/>
    <col min="4358" max="4358" width="11.625" style="1" bestFit="1" customWidth="1"/>
    <col min="4359" max="4608" width="8.875" style="1"/>
    <col min="4609" max="4609" width="42" style="1" customWidth="1"/>
    <col min="4610" max="4610" width="19.875" style="1" customWidth="1"/>
    <col min="4611" max="4611" width="28.375" style="1" customWidth="1"/>
    <col min="4612" max="4612" width="20.625" style="1" customWidth="1"/>
    <col min="4613" max="4613" width="19.25" style="1" customWidth="1"/>
    <col min="4614" max="4614" width="11.625" style="1" bestFit="1" customWidth="1"/>
    <col min="4615" max="4864" width="8.875" style="1"/>
    <col min="4865" max="4865" width="42" style="1" customWidth="1"/>
    <col min="4866" max="4866" width="19.875" style="1" customWidth="1"/>
    <col min="4867" max="4867" width="28.375" style="1" customWidth="1"/>
    <col min="4868" max="4868" width="20.625" style="1" customWidth="1"/>
    <col min="4869" max="4869" width="19.25" style="1" customWidth="1"/>
    <col min="4870" max="4870" width="11.625" style="1" bestFit="1" customWidth="1"/>
    <col min="4871" max="5120" width="8.875" style="1"/>
    <col min="5121" max="5121" width="42" style="1" customWidth="1"/>
    <col min="5122" max="5122" width="19.875" style="1" customWidth="1"/>
    <col min="5123" max="5123" width="28.375" style="1" customWidth="1"/>
    <col min="5124" max="5124" width="20.625" style="1" customWidth="1"/>
    <col min="5125" max="5125" width="19.25" style="1" customWidth="1"/>
    <col min="5126" max="5126" width="11.625" style="1" bestFit="1" customWidth="1"/>
    <col min="5127" max="5376" width="8.875" style="1"/>
    <col min="5377" max="5377" width="42" style="1" customWidth="1"/>
    <col min="5378" max="5378" width="19.875" style="1" customWidth="1"/>
    <col min="5379" max="5379" width="28.375" style="1" customWidth="1"/>
    <col min="5380" max="5380" width="20.625" style="1" customWidth="1"/>
    <col min="5381" max="5381" width="19.25" style="1" customWidth="1"/>
    <col min="5382" max="5382" width="11.625" style="1" bestFit="1" customWidth="1"/>
    <col min="5383" max="5632" width="8.875" style="1"/>
    <col min="5633" max="5633" width="42" style="1" customWidth="1"/>
    <col min="5634" max="5634" width="19.875" style="1" customWidth="1"/>
    <col min="5635" max="5635" width="28.375" style="1" customWidth="1"/>
    <col min="5636" max="5636" width="20.625" style="1" customWidth="1"/>
    <col min="5637" max="5637" width="19.25" style="1" customWidth="1"/>
    <col min="5638" max="5638" width="11.625" style="1" bestFit="1" customWidth="1"/>
    <col min="5639" max="5888" width="8.875" style="1"/>
    <col min="5889" max="5889" width="42" style="1" customWidth="1"/>
    <col min="5890" max="5890" width="19.875" style="1" customWidth="1"/>
    <col min="5891" max="5891" width="28.375" style="1" customWidth="1"/>
    <col min="5892" max="5892" width="20.625" style="1" customWidth="1"/>
    <col min="5893" max="5893" width="19.25" style="1" customWidth="1"/>
    <col min="5894" max="5894" width="11.625" style="1" bestFit="1" customWidth="1"/>
    <col min="5895" max="6144" width="8.875" style="1"/>
    <col min="6145" max="6145" width="42" style="1" customWidth="1"/>
    <col min="6146" max="6146" width="19.875" style="1" customWidth="1"/>
    <col min="6147" max="6147" width="28.375" style="1" customWidth="1"/>
    <col min="6148" max="6148" width="20.625" style="1" customWidth="1"/>
    <col min="6149" max="6149" width="19.25" style="1" customWidth="1"/>
    <col min="6150" max="6150" width="11.625" style="1" bestFit="1" customWidth="1"/>
    <col min="6151" max="6400" width="8.875" style="1"/>
    <col min="6401" max="6401" width="42" style="1" customWidth="1"/>
    <col min="6402" max="6402" width="19.875" style="1" customWidth="1"/>
    <col min="6403" max="6403" width="28.375" style="1" customWidth="1"/>
    <col min="6404" max="6404" width="20.625" style="1" customWidth="1"/>
    <col min="6405" max="6405" width="19.25" style="1" customWidth="1"/>
    <col min="6406" max="6406" width="11.625" style="1" bestFit="1" customWidth="1"/>
    <col min="6407" max="6656" width="8.875" style="1"/>
    <col min="6657" max="6657" width="42" style="1" customWidth="1"/>
    <col min="6658" max="6658" width="19.875" style="1" customWidth="1"/>
    <col min="6659" max="6659" width="28.375" style="1" customWidth="1"/>
    <col min="6660" max="6660" width="20.625" style="1" customWidth="1"/>
    <col min="6661" max="6661" width="19.25" style="1" customWidth="1"/>
    <col min="6662" max="6662" width="11.625" style="1" bestFit="1" customWidth="1"/>
    <col min="6663" max="6912" width="8.875" style="1"/>
    <col min="6913" max="6913" width="42" style="1" customWidth="1"/>
    <col min="6914" max="6914" width="19.875" style="1" customWidth="1"/>
    <col min="6915" max="6915" width="28.375" style="1" customWidth="1"/>
    <col min="6916" max="6916" width="20.625" style="1" customWidth="1"/>
    <col min="6917" max="6917" width="19.25" style="1" customWidth="1"/>
    <col min="6918" max="6918" width="11.625" style="1" bestFit="1" customWidth="1"/>
    <col min="6919" max="7168" width="8.875" style="1"/>
    <col min="7169" max="7169" width="42" style="1" customWidth="1"/>
    <col min="7170" max="7170" width="19.875" style="1" customWidth="1"/>
    <col min="7171" max="7171" width="28.375" style="1" customWidth="1"/>
    <col min="7172" max="7172" width="20.625" style="1" customWidth="1"/>
    <col min="7173" max="7173" width="19.25" style="1" customWidth="1"/>
    <col min="7174" max="7174" width="11.625" style="1" bestFit="1" customWidth="1"/>
    <col min="7175" max="7424" width="8.875" style="1"/>
    <col min="7425" max="7425" width="42" style="1" customWidth="1"/>
    <col min="7426" max="7426" width="19.875" style="1" customWidth="1"/>
    <col min="7427" max="7427" width="28.375" style="1" customWidth="1"/>
    <col min="7428" max="7428" width="20.625" style="1" customWidth="1"/>
    <col min="7429" max="7429" width="19.25" style="1" customWidth="1"/>
    <col min="7430" max="7430" width="11.625" style="1" bestFit="1" customWidth="1"/>
    <col min="7431" max="7680" width="8.875" style="1"/>
    <col min="7681" max="7681" width="42" style="1" customWidth="1"/>
    <col min="7682" max="7682" width="19.875" style="1" customWidth="1"/>
    <col min="7683" max="7683" width="28.375" style="1" customWidth="1"/>
    <col min="7684" max="7684" width="20.625" style="1" customWidth="1"/>
    <col min="7685" max="7685" width="19.25" style="1" customWidth="1"/>
    <col min="7686" max="7686" width="11.625" style="1" bestFit="1" customWidth="1"/>
    <col min="7687" max="7936" width="8.875" style="1"/>
    <col min="7937" max="7937" width="42" style="1" customWidth="1"/>
    <col min="7938" max="7938" width="19.875" style="1" customWidth="1"/>
    <col min="7939" max="7939" width="28.375" style="1" customWidth="1"/>
    <col min="7940" max="7940" width="20.625" style="1" customWidth="1"/>
    <col min="7941" max="7941" width="19.25" style="1" customWidth="1"/>
    <col min="7942" max="7942" width="11.625" style="1" bestFit="1" customWidth="1"/>
    <col min="7943" max="8192" width="8.875" style="1"/>
    <col min="8193" max="8193" width="42" style="1" customWidth="1"/>
    <col min="8194" max="8194" width="19.875" style="1" customWidth="1"/>
    <col min="8195" max="8195" width="28.375" style="1" customWidth="1"/>
    <col min="8196" max="8196" width="20.625" style="1" customWidth="1"/>
    <col min="8197" max="8197" width="19.25" style="1" customWidth="1"/>
    <col min="8198" max="8198" width="11.625" style="1" bestFit="1" customWidth="1"/>
    <col min="8199" max="8448" width="8.875" style="1"/>
    <col min="8449" max="8449" width="42" style="1" customWidth="1"/>
    <col min="8450" max="8450" width="19.875" style="1" customWidth="1"/>
    <col min="8451" max="8451" width="28.375" style="1" customWidth="1"/>
    <col min="8452" max="8452" width="20.625" style="1" customWidth="1"/>
    <col min="8453" max="8453" width="19.25" style="1" customWidth="1"/>
    <col min="8454" max="8454" width="11.625" style="1" bestFit="1" customWidth="1"/>
    <col min="8455" max="8704" width="8.875" style="1"/>
    <col min="8705" max="8705" width="42" style="1" customWidth="1"/>
    <col min="8706" max="8706" width="19.875" style="1" customWidth="1"/>
    <col min="8707" max="8707" width="28.375" style="1" customWidth="1"/>
    <col min="8708" max="8708" width="20.625" style="1" customWidth="1"/>
    <col min="8709" max="8709" width="19.25" style="1" customWidth="1"/>
    <col min="8710" max="8710" width="11.625" style="1" bestFit="1" customWidth="1"/>
    <col min="8711" max="8960" width="8.875" style="1"/>
    <col min="8961" max="8961" width="42" style="1" customWidth="1"/>
    <col min="8962" max="8962" width="19.875" style="1" customWidth="1"/>
    <col min="8963" max="8963" width="28.375" style="1" customWidth="1"/>
    <col min="8964" max="8964" width="20.625" style="1" customWidth="1"/>
    <col min="8965" max="8965" width="19.25" style="1" customWidth="1"/>
    <col min="8966" max="8966" width="11.625" style="1" bestFit="1" customWidth="1"/>
    <col min="8967" max="9216" width="8.875" style="1"/>
    <col min="9217" max="9217" width="42" style="1" customWidth="1"/>
    <col min="9218" max="9218" width="19.875" style="1" customWidth="1"/>
    <col min="9219" max="9219" width="28.375" style="1" customWidth="1"/>
    <col min="9220" max="9220" width="20.625" style="1" customWidth="1"/>
    <col min="9221" max="9221" width="19.25" style="1" customWidth="1"/>
    <col min="9222" max="9222" width="11.625" style="1" bestFit="1" customWidth="1"/>
    <col min="9223" max="9472" width="8.875" style="1"/>
    <col min="9473" max="9473" width="42" style="1" customWidth="1"/>
    <col min="9474" max="9474" width="19.875" style="1" customWidth="1"/>
    <col min="9475" max="9475" width="28.375" style="1" customWidth="1"/>
    <col min="9476" max="9476" width="20.625" style="1" customWidth="1"/>
    <col min="9477" max="9477" width="19.25" style="1" customWidth="1"/>
    <col min="9478" max="9478" width="11.625" style="1" bestFit="1" customWidth="1"/>
    <col min="9479" max="9728" width="8.875" style="1"/>
    <col min="9729" max="9729" width="42" style="1" customWidth="1"/>
    <col min="9730" max="9730" width="19.875" style="1" customWidth="1"/>
    <col min="9731" max="9731" width="28.375" style="1" customWidth="1"/>
    <col min="9732" max="9732" width="20.625" style="1" customWidth="1"/>
    <col min="9733" max="9733" width="19.25" style="1" customWidth="1"/>
    <col min="9734" max="9734" width="11.625" style="1" bestFit="1" customWidth="1"/>
    <col min="9735" max="9984" width="8.875" style="1"/>
    <col min="9985" max="9985" width="42" style="1" customWidth="1"/>
    <col min="9986" max="9986" width="19.875" style="1" customWidth="1"/>
    <col min="9987" max="9987" width="28.375" style="1" customWidth="1"/>
    <col min="9988" max="9988" width="20.625" style="1" customWidth="1"/>
    <col min="9989" max="9989" width="19.25" style="1" customWidth="1"/>
    <col min="9990" max="9990" width="11.625" style="1" bestFit="1" customWidth="1"/>
    <col min="9991" max="10240" width="8.875" style="1"/>
    <col min="10241" max="10241" width="42" style="1" customWidth="1"/>
    <col min="10242" max="10242" width="19.875" style="1" customWidth="1"/>
    <col min="10243" max="10243" width="28.375" style="1" customWidth="1"/>
    <col min="10244" max="10244" width="20.625" style="1" customWidth="1"/>
    <col min="10245" max="10245" width="19.25" style="1" customWidth="1"/>
    <col min="10246" max="10246" width="11.625" style="1" bestFit="1" customWidth="1"/>
    <col min="10247" max="10496" width="8.875" style="1"/>
    <col min="10497" max="10497" width="42" style="1" customWidth="1"/>
    <col min="10498" max="10498" width="19.875" style="1" customWidth="1"/>
    <col min="10499" max="10499" width="28.375" style="1" customWidth="1"/>
    <col min="10500" max="10500" width="20.625" style="1" customWidth="1"/>
    <col min="10501" max="10501" width="19.25" style="1" customWidth="1"/>
    <col min="10502" max="10502" width="11.625" style="1" bestFit="1" customWidth="1"/>
    <col min="10503" max="10752" width="8.875" style="1"/>
    <col min="10753" max="10753" width="42" style="1" customWidth="1"/>
    <col min="10754" max="10754" width="19.875" style="1" customWidth="1"/>
    <col min="10755" max="10755" width="28.375" style="1" customWidth="1"/>
    <col min="10756" max="10756" width="20.625" style="1" customWidth="1"/>
    <col min="10757" max="10757" width="19.25" style="1" customWidth="1"/>
    <col min="10758" max="10758" width="11.625" style="1" bestFit="1" customWidth="1"/>
    <col min="10759" max="11008" width="8.875" style="1"/>
    <col min="11009" max="11009" width="42" style="1" customWidth="1"/>
    <col min="11010" max="11010" width="19.875" style="1" customWidth="1"/>
    <col min="11011" max="11011" width="28.375" style="1" customWidth="1"/>
    <col min="11012" max="11012" width="20.625" style="1" customWidth="1"/>
    <col min="11013" max="11013" width="19.25" style="1" customWidth="1"/>
    <col min="11014" max="11014" width="11.625" style="1" bestFit="1" customWidth="1"/>
    <col min="11015" max="11264" width="8.875" style="1"/>
    <col min="11265" max="11265" width="42" style="1" customWidth="1"/>
    <col min="11266" max="11266" width="19.875" style="1" customWidth="1"/>
    <col min="11267" max="11267" width="28.375" style="1" customWidth="1"/>
    <col min="11268" max="11268" width="20.625" style="1" customWidth="1"/>
    <col min="11269" max="11269" width="19.25" style="1" customWidth="1"/>
    <col min="11270" max="11270" width="11.625" style="1" bestFit="1" customWidth="1"/>
    <col min="11271" max="11520" width="8.875" style="1"/>
    <col min="11521" max="11521" width="42" style="1" customWidth="1"/>
    <col min="11522" max="11522" width="19.875" style="1" customWidth="1"/>
    <col min="11523" max="11523" width="28.375" style="1" customWidth="1"/>
    <col min="11524" max="11524" width="20.625" style="1" customWidth="1"/>
    <col min="11525" max="11525" width="19.25" style="1" customWidth="1"/>
    <col min="11526" max="11526" width="11.625" style="1" bestFit="1" customWidth="1"/>
    <col min="11527" max="11776" width="8.875" style="1"/>
    <col min="11777" max="11777" width="42" style="1" customWidth="1"/>
    <col min="11778" max="11778" width="19.875" style="1" customWidth="1"/>
    <col min="11779" max="11779" width="28.375" style="1" customWidth="1"/>
    <col min="11780" max="11780" width="20.625" style="1" customWidth="1"/>
    <col min="11781" max="11781" width="19.25" style="1" customWidth="1"/>
    <col min="11782" max="11782" width="11.625" style="1" bestFit="1" customWidth="1"/>
    <col min="11783" max="12032" width="8.875" style="1"/>
    <col min="12033" max="12033" width="42" style="1" customWidth="1"/>
    <col min="12034" max="12034" width="19.875" style="1" customWidth="1"/>
    <col min="12035" max="12035" width="28.375" style="1" customWidth="1"/>
    <col min="12036" max="12036" width="20.625" style="1" customWidth="1"/>
    <col min="12037" max="12037" width="19.25" style="1" customWidth="1"/>
    <col min="12038" max="12038" width="11.625" style="1" bestFit="1" customWidth="1"/>
    <col min="12039" max="12288" width="8.875" style="1"/>
    <col min="12289" max="12289" width="42" style="1" customWidth="1"/>
    <col min="12290" max="12290" width="19.875" style="1" customWidth="1"/>
    <col min="12291" max="12291" width="28.375" style="1" customWidth="1"/>
    <col min="12292" max="12292" width="20.625" style="1" customWidth="1"/>
    <col min="12293" max="12293" width="19.25" style="1" customWidth="1"/>
    <col min="12294" max="12294" width="11.625" style="1" bestFit="1" customWidth="1"/>
    <col min="12295" max="12544" width="8.875" style="1"/>
    <col min="12545" max="12545" width="42" style="1" customWidth="1"/>
    <col min="12546" max="12546" width="19.875" style="1" customWidth="1"/>
    <col min="12547" max="12547" width="28.375" style="1" customWidth="1"/>
    <col min="12548" max="12548" width="20.625" style="1" customWidth="1"/>
    <col min="12549" max="12549" width="19.25" style="1" customWidth="1"/>
    <col min="12550" max="12550" width="11.625" style="1" bestFit="1" customWidth="1"/>
    <col min="12551" max="12800" width="8.875" style="1"/>
    <col min="12801" max="12801" width="42" style="1" customWidth="1"/>
    <col min="12802" max="12802" width="19.875" style="1" customWidth="1"/>
    <col min="12803" max="12803" width="28.375" style="1" customWidth="1"/>
    <col min="12804" max="12804" width="20.625" style="1" customWidth="1"/>
    <col min="12805" max="12805" width="19.25" style="1" customWidth="1"/>
    <col min="12806" max="12806" width="11.625" style="1" bestFit="1" customWidth="1"/>
    <col min="12807" max="13056" width="8.875" style="1"/>
    <col min="13057" max="13057" width="42" style="1" customWidth="1"/>
    <col min="13058" max="13058" width="19.875" style="1" customWidth="1"/>
    <col min="13059" max="13059" width="28.375" style="1" customWidth="1"/>
    <col min="13060" max="13060" width="20.625" style="1" customWidth="1"/>
    <col min="13061" max="13061" width="19.25" style="1" customWidth="1"/>
    <col min="13062" max="13062" width="11.625" style="1" bestFit="1" customWidth="1"/>
    <col min="13063" max="13312" width="8.875" style="1"/>
    <col min="13313" max="13313" width="42" style="1" customWidth="1"/>
    <col min="13314" max="13314" width="19.875" style="1" customWidth="1"/>
    <col min="13315" max="13315" width="28.375" style="1" customWidth="1"/>
    <col min="13316" max="13316" width="20.625" style="1" customWidth="1"/>
    <col min="13317" max="13317" width="19.25" style="1" customWidth="1"/>
    <col min="13318" max="13318" width="11.625" style="1" bestFit="1" customWidth="1"/>
    <col min="13319" max="13568" width="8.875" style="1"/>
    <col min="13569" max="13569" width="42" style="1" customWidth="1"/>
    <col min="13570" max="13570" width="19.875" style="1" customWidth="1"/>
    <col min="13571" max="13571" width="28.375" style="1" customWidth="1"/>
    <col min="13572" max="13572" width="20.625" style="1" customWidth="1"/>
    <col min="13573" max="13573" width="19.25" style="1" customWidth="1"/>
    <col min="13574" max="13574" width="11.625" style="1" bestFit="1" customWidth="1"/>
    <col min="13575" max="13824" width="8.875" style="1"/>
    <col min="13825" max="13825" width="42" style="1" customWidth="1"/>
    <col min="13826" max="13826" width="19.875" style="1" customWidth="1"/>
    <col min="13827" max="13827" width="28.375" style="1" customWidth="1"/>
    <col min="13828" max="13828" width="20.625" style="1" customWidth="1"/>
    <col min="13829" max="13829" width="19.25" style="1" customWidth="1"/>
    <col min="13830" max="13830" width="11.625" style="1" bestFit="1" customWidth="1"/>
    <col min="13831" max="14080" width="8.875" style="1"/>
    <col min="14081" max="14081" width="42" style="1" customWidth="1"/>
    <col min="14082" max="14082" width="19.875" style="1" customWidth="1"/>
    <col min="14083" max="14083" width="28.375" style="1" customWidth="1"/>
    <col min="14084" max="14084" width="20.625" style="1" customWidth="1"/>
    <col min="14085" max="14085" width="19.25" style="1" customWidth="1"/>
    <col min="14086" max="14086" width="11.625" style="1" bestFit="1" customWidth="1"/>
    <col min="14087" max="14336" width="8.875" style="1"/>
    <col min="14337" max="14337" width="42" style="1" customWidth="1"/>
    <col min="14338" max="14338" width="19.875" style="1" customWidth="1"/>
    <col min="14339" max="14339" width="28.375" style="1" customWidth="1"/>
    <col min="14340" max="14340" width="20.625" style="1" customWidth="1"/>
    <col min="14341" max="14341" width="19.25" style="1" customWidth="1"/>
    <col min="14342" max="14342" width="11.625" style="1" bestFit="1" customWidth="1"/>
    <col min="14343" max="14592" width="8.875" style="1"/>
    <col min="14593" max="14593" width="42" style="1" customWidth="1"/>
    <col min="14594" max="14594" width="19.875" style="1" customWidth="1"/>
    <col min="14595" max="14595" width="28.375" style="1" customWidth="1"/>
    <col min="14596" max="14596" width="20.625" style="1" customWidth="1"/>
    <col min="14597" max="14597" width="19.25" style="1" customWidth="1"/>
    <col min="14598" max="14598" width="11.625" style="1" bestFit="1" customWidth="1"/>
    <col min="14599" max="14848" width="8.875" style="1"/>
    <col min="14849" max="14849" width="42" style="1" customWidth="1"/>
    <col min="14850" max="14850" width="19.875" style="1" customWidth="1"/>
    <col min="14851" max="14851" width="28.375" style="1" customWidth="1"/>
    <col min="14852" max="14852" width="20.625" style="1" customWidth="1"/>
    <col min="14853" max="14853" width="19.25" style="1" customWidth="1"/>
    <col min="14854" max="14854" width="11.625" style="1" bestFit="1" customWidth="1"/>
    <col min="14855" max="15104" width="8.875" style="1"/>
    <col min="15105" max="15105" width="42" style="1" customWidth="1"/>
    <col min="15106" max="15106" width="19.875" style="1" customWidth="1"/>
    <col min="15107" max="15107" width="28.375" style="1" customWidth="1"/>
    <col min="15108" max="15108" width="20.625" style="1" customWidth="1"/>
    <col min="15109" max="15109" width="19.25" style="1" customWidth="1"/>
    <col min="15110" max="15110" width="11.625" style="1" bestFit="1" customWidth="1"/>
    <col min="15111" max="15360" width="8.875" style="1"/>
    <col min="15361" max="15361" width="42" style="1" customWidth="1"/>
    <col min="15362" max="15362" width="19.875" style="1" customWidth="1"/>
    <col min="15363" max="15363" width="28.375" style="1" customWidth="1"/>
    <col min="15364" max="15364" width="20.625" style="1" customWidth="1"/>
    <col min="15365" max="15365" width="19.25" style="1" customWidth="1"/>
    <col min="15366" max="15366" width="11.625" style="1" bestFit="1" customWidth="1"/>
    <col min="15367" max="15616" width="8.875" style="1"/>
    <col min="15617" max="15617" width="42" style="1" customWidth="1"/>
    <col min="15618" max="15618" width="19.875" style="1" customWidth="1"/>
    <col min="15619" max="15619" width="28.375" style="1" customWidth="1"/>
    <col min="15620" max="15620" width="20.625" style="1" customWidth="1"/>
    <col min="15621" max="15621" width="19.25" style="1" customWidth="1"/>
    <col min="15622" max="15622" width="11.625" style="1" bestFit="1" customWidth="1"/>
    <col min="15623" max="15872" width="8.875" style="1"/>
    <col min="15873" max="15873" width="42" style="1" customWidth="1"/>
    <col min="15874" max="15874" width="19.875" style="1" customWidth="1"/>
    <col min="15875" max="15875" width="28.375" style="1" customWidth="1"/>
    <col min="15876" max="15876" width="20.625" style="1" customWidth="1"/>
    <col min="15877" max="15877" width="19.25" style="1" customWidth="1"/>
    <col min="15878" max="15878" width="11.625" style="1" bestFit="1" customWidth="1"/>
    <col min="15879" max="16128" width="8.875" style="1"/>
    <col min="16129" max="16129" width="42" style="1" customWidth="1"/>
    <col min="16130" max="16130" width="19.875" style="1" customWidth="1"/>
    <col min="16131" max="16131" width="28.375" style="1" customWidth="1"/>
    <col min="16132" max="16132" width="20.625" style="1" customWidth="1"/>
    <col min="16133" max="16133" width="19.25" style="1" customWidth="1"/>
    <col min="16134" max="16134" width="11.625" style="1" bestFit="1" customWidth="1"/>
    <col min="16135" max="16384" width="8.875" style="1"/>
  </cols>
  <sheetData>
    <row r="1" spans="1:6" ht="24" customHeight="1">
      <c r="A1" s="188" t="s">
        <v>413</v>
      </c>
      <c r="B1" s="188"/>
      <c r="C1" s="188"/>
      <c r="D1" s="188"/>
      <c r="E1" s="111"/>
    </row>
    <row r="2" spans="1:6" ht="17.45" customHeight="1">
      <c r="A2" s="112" t="s">
        <v>552</v>
      </c>
      <c r="B2" s="113"/>
      <c r="C2" s="114"/>
      <c r="D2" s="115" t="s">
        <v>169</v>
      </c>
      <c r="E2" s="1"/>
    </row>
    <row r="3" spans="1:6" ht="13.7" customHeight="1">
      <c r="A3" s="36" t="s">
        <v>414</v>
      </c>
      <c r="B3" s="116" t="s">
        <v>415</v>
      </c>
      <c r="C3" s="36" t="s">
        <v>416</v>
      </c>
      <c r="D3" s="117" t="s">
        <v>280</v>
      </c>
      <c r="E3" s="1"/>
    </row>
    <row r="4" spans="1:6" ht="13.7" customHeight="1">
      <c r="A4" s="118" t="s">
        <v>417</v>
      </c>
      <c r="B4" s="50"/>
      <c r="C4" s="118" t="s">
        <v>418</v>
      </c>
      <c r="D4" s="50">
        <f>D6</f>
        <v>870000000</v>
      </c>
      <c r="E4" s="1"/>
    </row>
    <row r="5" spans="1:6" ht="13.7" customHeight="1">
      <c r="A5" s="119" t="s">
        <v>419</v>
      </c>
      <c r="B5" s="50"/>
      <c r="C5" s="119" t="s">
        <v>420</v>
      </c>
      <c r="D5" s="50">
        <f>D6</f>
        <v>870000000</v>
      </c>
      <c r="E5" s="1"/>
    </row>
    <row r="6" spans="1:6" ht="13.7" customHeight="1">
      <c r="A6" s="119" t="s">
        <v>421</v>
      </c>
      <c r="B6" s="50"/>
      <c r="C6" s="118" t="s">
        <v>422</v>
      </c>
      <c r="D6" s="50">
        <v>870000000</v>
      </c>
      <c r="E6" s="1"/>
    </row>
    <row r="7" spans="1:6" ht="13.7" customHeight="1">
      <c r="A7" s="119" t="s">
        <v>423</v>
      </c>
      <c r="B7" s="50"/>
      <c r="C7" s="118" t="s">
        <v>424</v>
      </c>
      <c r="D7" s="50"/>
      <c r="E7" s="1"/>
    </row>
    <row r="8" spans="1:6" ht="13.7" customHeight="1">
      <c r="A8" s="118" t="s">
        <v>425</v>
      </c>
      <c r="B8" s="50"/>
      <c r="C8" s="118" t="s">
        <v>426</v>
      </c>
      <c r="D8" s="50"/>
      <c r="E8" s="1"/>
    </row>
    <row r="9" spans="1:6" ht="13.7" customHeight="1">
      <c r="A9" s="118" t="s">
        <v>427</v>
      </c>
      <c r="B9" s="50"/>
      <c r="C9" s="119" t="s">
        <v>428</v>
      </c>
      <c r="D9" s="50"/>
    </row>
    <row r="10" spans="1:6" ht="13.7" customHeight="1">
      <c r="A10" s="118" t="s">
        <v>429</v>
      </c>
      <c r="B10" s="50"/>
      <c r="C10" s="118" t="s">
        <v>430</v>
      </c>
      <c r="D10" s="50"/>
    </row>
    <row r="11" spans="1:6" ht="13.7" customHeight="1">
      <c r="A11" s="119" t="s">
        <v>431</v>
      </c>
      <c r="B11" s="50"/>
      <c r="C11" s="118" t="s">
        <v>432</v>
      </c>
      <c r="D11" s="50"/>
      <c r="F11" s="121"/>
    </row>
    <row r="12" spans="1:6" ht="13.7" customHeight="1">
      <c r="A12" s="119" t="s">
        <v>421</v>
      </c>
      <c r="B12" s="50"/>
      <c r="C12" s="118" t="s">
        <v>433</v>
      </c>
      <c r="D12" s="50"/>
      <c r="E12" s="1"/>
    </row>
    <row r="13" spans="1:6" ht="13.7" customHeight="1">
      <c r="A13" s="119" t="s">
        <v>434</v>
      </c>
      <c r="B13" s="50"/>
      <c r="C13" s="122" t="s">
        <v>435</v>
      </c>
      <c r="D13" s="50"/>
      <c r="E13" s="1"/>
    </row>
    <row r="14" spans="1:6" ht="13.7" customHeight="1">
      <c r="A14" s="118" t="s">
        <v>425</v>
      </c>
      <c r="B14" s="50"/>
      <c r="C14" s="119" t="s">
        <v>436</v>
      </c>
      <c r="D14" s="50"/>
      <c r="E14" s="1"/>
    </row>
    <row r="15" spans="1:6" ht="13.7" customHeight="1">
      <c r="A15" s="118" t="s">
        <v>427</v>
      </c>
      <c r="B15" s="50"/>
      <c r="C15" s="119" t="s">
        <v>437</v>
      </c>
      <c r="D15" s="50"/>
      <c r="E15" s="1"/>
    </row>
    <row r="16" spans="1:6" ht="13.7" customHeight="1">
      <c r="A16" s="118" t="s">
        <v>429</v>
      </c>
      <c r="B16" s="50"/>
      <c r="C16" s="118" t="s">
        <v>438</v>
      </c>
      <c r="D16" s="50"/>
      <c r="E16" s="1"/>
    </row>
    <row r="17" spans="1:5" ht="13.7" customHeight="1">
      <c r="A17" s="118" t="s">
        <v>439</v>
      </c>
      <c r="B17" s="50"/>
      <c r="C17" s="118" t="s">
        <v>440</v>
      </c>
      <c r="D17" s="50"/>
      <c r="E17" s="1"/>
    </row>
    <row r="18" spans="1:5" ht="13.7" customHeight="1">
      <c r="A18" s="118" t="s">
        <v>441</v>
      </c>
      <c r="B18" s="50">
        <f>B20</f>
        <v>292000000</v>
      </c>
      <c r="C18" s="118" t="s">
        <v>442</v>
      </c>
      <c r="D18" s="50"/>
      <c r="E18" s="1"/>
    </row>
    <row r="19" spans="1:5" ht="13.7" customHeight="1">
      <c r="A19" s="118" t="s">
        <v>443</v>
      </c>
      <c r="B19" s="50"/>
      <c r="C19" s="118" t="s">
        <v>444</v>
      </c>
      <c r="D19" s="50"/>
      <c r="E19" s="1"/>
    </row>
    <row r="20" spans="1:5" ht="13.7" customHeight="1">
      <c r="A20" s="118" t="s">
        <v>445</v>
      </c>
      <c r="B20" s="50">
        <v>292000000</v>
      </c>
      <c r="C20" s="118" t="s">
        <v>446</v>
      </c>
      <c r="D20" s="50"/>
      <c r="E20" s="1"/>
    </row>
    <row r="21" spans="1:5" ht="13.7" customHeight="1">
      <c r="A21" s="118" t="s">
        <v>447</v>
      </c>
      <c r="B21" s="50"/>
      <c r="C21" s="118" t="s">
        <v>448</v>
      </c>
      <c r="D21" s="50"/>
      <c r="E21" s="1"/>
    </row>
    <row r="22" spans="1:5" ht="13.7" customHeight="1">
      <c r="A22" s="118" t="s">
        <v>449</v>
      </c>
      <c r="B22" s="50"/>
      <c r="C22" s="118" t="s">
        <v>450</v>
      </c>
      <c r="D22" s="50"/>
      <c r="E22" s="1"/>
    </row>
    <row r="23" spans="1:5" ht="13.7" customHeight="1">
      <c r="A23" s="118" t="s">
        <v>451</v>
      </c>
      <c r="B23" s="50"/>
      <c r="C23" s="118" t="s">
        <v>452</v>
      </c>
      <c r="D23" s="50"/>
      <c r="E23" s="1"/>
    </row>
    <row r="24" spans="1:5" ht="13.7" customHeight="1">
      <c r="A24" s="118" t="s">
        <v>453</v>
      </c>
      <c r="B24" s="50">
        <v>507040153.36000001</v>
      </c>
      <c r="C24" s="118" t="s">
        <v>454</v>
      </c>
      <c r="D24" s="50"/>
      <c r="E24" s="1"/>
    </row>
    <row r="25" spans="1:5" ht="13.7" customHeight="1">
      <c r="A25" s="118" t="s">
        <v>455</v>
      </c>
      <c r="B25" s="50"/>
      <c r="C25" s="118" t="s">
        <v>456</v>
      </c>
      <c r="D25" s="50"/>
      <c r="E25" s="1"/>
    </row>
    <row r="26" spans="1:5" ht="13.7" customHeight="1">
      <c r="A26" s="118" t="s">
        <v>457</v>
      </c>
      <c r="B26" s="50"/>
      <c r="C26" s="118" t="s">
        <v>458</v>
      </c>
      <c r="D26" s="50"/>
      <c r="E26" s="1"/>
    </row>
    <row r="27" spans="1:5" ht="13.7" customHeight="1">
      <c r="A27" s="118" t="s">
        <v>459</v>
      </c>
      <c r="B27" s="50">
        <f>SUM(B28:B32)</f>
        <v>70959846.640000001</v>
      </c>
      <c r="C27" s="118" t="s">
        <v>460</v>
      </c>
      <c r="D27" s="50"/>
      <c r="E27" s="1"/>
    </row>
    <row r="28" spans="1:5" ht="13.7" customHeight="1">
      <c r="A28" s="118" t="s">
        <v>461</v>
      </c>
      <c r="B28" s="50">
        <v>17507453.5</v>
      </c>
      <c r="C28" s="118" t="s">
        <v>462</v>
      </c>
      <c r="D28" s="50"/>
      <c r="E28" s="1"/>
    </row>
    <row r="29" spans="1:5" ht="13.7" customHeight="1">
      <c r="A29" s="118" t="s">
        <v>463</v>
      </c>
      <c r="B29" s="50">
        <v>25820506.600000001</v>
      </c>
      <c r="C29" s="118" t="s">
        <v>464</v>
      </c>
      <c r="D29" s="50"/>
      <c r="E29" s="1"/>
    </row>
    <row r="30" spans="1:5" ht="13.7" customHeight="1">
      <c r="A30" s="118" t="s">
        <v>465</v>
      </c>
      <c r="B30" s="50"/>
      <c r="C30" s="118" t="s">
        <v>466</v>
      </c>
      <c r="D30" s="50"/>
      <c r="E30" s="1"/>
    </row>
    <row r="31" spans="1:5" ht="13.7" customHeight="1">
      <c r="A31" s="118" t="s">
        <v>467</v>
      </c>
      <c r="B31" s="50"/>
      <c r="C31" s="118" t="s">
        <v>468</v>
      </c>
      <c r="D31" s="50"/>
      <c r="E31" s="1"/>
    </row>
    <row r="32" spans="1:5" ht="13.7" customHeight="1">
      <c r="A32" s="118" t="s">
        <v>469</v>
      </c>
      <c r="B32" s="50">
        <v>27631886.539999999</v>
      </c>
      <c r="C32" s="118" t="s">
        <v>470</v>
      </c>
      <c r="D32" s="50"/>
      <c r="E32" s="1"/>
    </row>
    <row r="33" spans="1:5" ht="13.7" customHeight="1">
      <c r="A33" s="118" t="s">
        <v>471</v>
      </c>
      <c r="B33" s="50"/>
      <c r="C33" s="118" t="s">
        <v>472</v>
      </c>
      <c r="D33" s="50"/>
      <c r="E33" s="1"/>
    </row>
    <row r="34" spans="1:5" ht="13.7" customHeight="1">
      <c r="A34" s="118" t="s">
        <v>473</v>
      </c>
      <c r="B34" s="50"/>
      <c r="C34" s="118" t="s">
        <v>474</v>
      </c>
      <c r="D34" s="50"/>
      <c r="E34" s="1"/>
    </row>
    <row r="35" spans="1:5" ht="13.7" customHeight="1">
      <c r="A35" s="118" t="s">
        <v>475</v>
      </c>
      <c r="B35" s="50"/>
      <c r="C35" s="118"/>
      <c r="D35" s="50"/>
      <c r="E35" s="68"/>
    </row>
    <row r="36" spans="1:5" ht="13.7" customHeight="1">
      <c r="A36" s="118" t="s">
        <v>476</v>
      </c>
      <c r="B36" s="50"/>
      <c r="C36" s="123"/>
      <c r="D36" s="124"/>
      <c r="E36" s="1"/>
    </row>
    <row r="37" spans="1:5" ht="13.7" customHeight="1">
      <c r="A37" s="118" t="s">
        <v>477</v>
      </c>
      <c r="B37" s="50"/>
      <c r="C37" s="123"/>
      <c r="D37" s="124"/>
      <c r="E37" s="1"/>
    </row>
    <row r="38" spans="1:5" ht="13.7" customHeight="1">
      <c r="A38" s="125" t="s">
        <v>478</v>
      </c>
      <c r="B38" s="126">
        <f>B4+B18+B24+B27+B17</f>
        <v>870000000</v>
      </c>
      <c r="C38" s="125" t="s">
        <v>478</v>
      </c>
      <c r="D38" s="126">
        <f>D4</f>
        <v>870000000</v>
      </c>
      <c r="E38" s="1"/>
    </row>
    <row r="39" spans="1:5">
      <c r="A39" s="127" t="s">
        <v>479</v>
      </c>
      <c r="B39" s="161">
        <f>B24</f>
        <v>507040153.36000001</v>
      </c>
      <c r="C39" s="128"/>
      <c r="E39" s="1"/>
    </row>
    <row r="40" spans="1:5" ht="14.25">
      <c r="A40" s="127" t="s">
        <v>480</v>
      </c>
      <c r="B40" s="129"/>
      <c r="C40" s="113"/>
      <c r="D40" s="113"/>
      <c r="E40" s="1"/>
    </row>
    <row r="41" spans="1:5" ht="14.25">
      <c r="A41" s="127"/>
      <c r="B41" s="113"/>
      <c r="C41" s="113"/>
      <c r="D41" s="113"/>
      <c r="E41" s="1"/>
    </row>
  </sheetData>
  <mergeCells count="1">
    <mergeCell ref="A1:D1"/>
  </mergeCells>
  <phoneticPr fontId="1" type="noConversion"/>
  <printOptions horizontalCentered="1"/>
  <pageMargins left="0.70866141732283472" right="0.39370078740157483" top="0.51181102362204722" bottom="0.35433070866141736" header="0.35433070866141736" footer="0.27559055118110237"/>
  <pageSetup paperSize="9" fitToHeight="0" orientation="landscape" r:id="rId1"/>
  <headerFooter>
    <oddFooter>&amp;C 第 &amp;P+8 页 共 17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D33"/>
  <sheetViews>
    <sheetView view="pageBreakPreview" topLeftCell="A21" zoomScaleNormal="100" zoomScaleSheetLayoutView="100" workbookViewId="0">
      <selection activeCell="C24" sqref="C24"/>
    </sheetView>
  </sheetViews>
  <sheetFormatPr defaultColWidth="8.875" defaultRowHeight="14.25"/>
  <cols>
    <col min="1" max="1" width="40.625" style="131" customWidth="1"/>
    <col min="2" max="3" width="22.625" style="150" customWidth="1"/>
    <col min="4" max="4" width="22.625" style="151" customWidth="1"/>
    <col min="5" max="9" width="8.625" style="131" customWidth="1"/>
    <col min="10" max="10" width="15.625" style="131" customWidth="1"/>
    <col min="11" max="32" width="9" style="131" bestFit="1" customWidth="1"/>
    <col min="33" max="256" width="8.875" style="131"/>
    <col min="257" max="257" width="36.125" style="131" customWidth="1"/>
    <col min="258" max="260" width="22.625" style="131" customWidth="1"/>
    <col min="261" max="265" width="8.625" style="131" customWidth="1"/>
    <col min="266" max="266" width="15.625" style="131" customWidth="1"/>
    <col min="267" max="288" width="9" style="131" bestFit="1" customWidth="1"/>
    <col min="289" max="512" width="8.875" style="131"/>
    <col min="513" max="513" width="36.125" style="131" customWidth="1"/>
    <col min="514" max="516" width="22.625" style="131" customWidth="1"/>
    <col min="517" max="521" width="8.625" style="131" customWidth="1"/>
    <col min="522" max="522" width="15.625" style="131" customWidth="1"/>
    <col min="523" max="544" width="9" style="131" bestFit="1" customWidth="1"/>
    <col min="545" max="768" width="8.875" style="131"/>
    <col min="769" max="769" width="36.125" style="131" customWidth="1"/>
    <col min="770" max="772" width="22.625" style="131" customWidth="1"/>
    <col min="773" max="777" width="8.625" style="131" customWidth="1"/>
    <col min="778" max="778" width="15.625" style="131" customWidth="1"/>
    <col min="779" max="800" width="9" style="131" bestFit="1" customWidth="1"/>
    <col min="801" max="1024" width="8.875" style="131"/>
    <col min="1025" max="1025" width="36.125" style="131" customWidth="1"/>
    <col min="1026" max="1028" width="22.625" style="131" customWidth="1"/>
    <col min="1029" max="1033" width="8.625" style="131" customWidth="1"/>
    <col min="1034" max="1034" width="15.625" style="131" customWidth="1"/>
    <col min="1035" max="1056" width="9" style="131" bestFit="1" customWidth="1"/>
    <col min="1057" max="1280" width="8.875" style="131"/>
    <col min="1281" max="1281" width="36.125" style="131" customWidth="1"/>
    <col min="1282" max="1284" width="22.625" style="131" customWidth="1"/>
    <col min="1285" max="1289" width="8.625" style="131" customWidth="1"/>
    <col min="1290" max="1290" width="15.625" style="131" customWidth="1"/>
    <col min="1291" max="1312" width="9" style="131" bestFit="1" customWidth="1"/>
    <col min="1313" max="1536" width="8.875" style="131"/>
    <col min="1537" max="1537" width="36.125" style="131" customWidth="1"/>
    <col min="1538" max="1540" width="22.625" style="131" customWidth="1"/>
    <col min="1541" max="1545" width="8.625" style="131" customWidth="1"/>
    <col min="1546" max="1546" width="15.625" style="131" customWidth="1"/>
    <col min="1547" max="1568" width="9" style="131" bestFit="1" customWidth="1"/>
    <col min="1569" max="1792" width="8.875" style="131"/>
    <col min="1793" max="1793" width="36.125" style="131" customWidth="1"/>
    <col min="1794" max="1796" width="22.625" style="131" customWidth="1"/>
    <col min="1797" max="1801" width="8.625" style="131" customWidth="1"/>
    <col min="1802" max="1802" width="15.625" style="131" customWidth="1"/>
    <col min="1803" max="1824" width="9" style="131" bestFit="1" customWidth="1"/>
    <col min="1825" max="2048" width="8.875" style="131"/>
    <col min="2049" max="2049" width="36.125" style="131" customWidth="1"/>
    <col min="2050" max="2052" width="22.625" style="131" customWidth="1"/>
    <col min="2053" max="2057" width="8.625" style="131" customWidth="1"/>
    <col min="2058" max="2058" width="15.625" style="131" customWidth="1"/>
    <col min="2059" max="2080" width="9" style="131" bestFit="1" customWidth="1"/>
    <col min="2081" max="2304" width="8.875" style="131"/>
    <col min="2305" max="2305" width="36.125" style="131" customWidth="1"/>
    <col min="2306" max="2308" width="22.625" style="131" customWidth="1"/>
    <col min="2309" max="2313" width="8.625" style="131" customWidth="1"/>
    <col min="2314" max="2314" width="15.625" style="131" customWidth="1"/>
    <col min="2315" max="2336" width="9" style="131" bestFit="1" customWidth="1"/>
    <col min="2337" max="2560" width="8.875" style="131"/>
    <col min="2561" max="2561" width="36.125" style="131" customWidth="1"/>
    <col min="2562" max="2564" width="22.625" style="131" customWidth="1"/>
    <col min="2565" max="2569" width="8.625" style="131" customWidth="1"/>
    <col min="2570" max="2570" width="15.625" style="131" customWidth="1"/>
    <col min="2571" max="2592" width="9" style="131" bestFit="1" customWidth="1"/>
    <col min="2593" max="2816" width="8.875" style="131"/>
    <col min="2817" max="2817" width="36.125" style="131" customWidth="1"/>
    <col min="2818" max="2820" width="22.625" style="131" customWidth="1"/>
    <col min="2821" max="2825" width="8.625" style="131" customWidth="1"/>
    <col min="2826" max="2826" width="15.625" style="131" customWidth="1"/>
    <col min="2827" max="2848" width="9" style="131" bestFit="1" customWidth="1"/>
    <col min="2849" max="3072" width="8.875" style="131"/>
    <col min="3073" max="3073" width="36.125" style="131" customWidth="1"/>
    <col min="3074" max="3076" width="22.625" style="131" customWidth="1"/>
    <col min="3077" max="3081" width="8.625" style="131" customWidth="1"/>
    <col min="3082" max="3082" width="15.625" style="131" customWidth="1"/>
    <col min="3083" max="3104" width="9" style="131" bestFit="1" customWidth="1"/>
    <col min="3105" max="3328" width="8.875" style="131"/>
    <col min="3329" max="3329" width="36.125" style="131" customWidth="1"/>
    <col min="3330" max="3332" width="22.625" style="131" customWidth="1"/>
    <col min="3333" max="3337" width="8.625" style="131" customWidth="1"/>
    <col min="3338" max="3338" width="15.625" style="131" customWidth="1"/>
    <col min="3339" max="3360" width="9" style="131" bestFit="1" customWidth="1"/>
    <col min="3361" max="3584" width="8.875" style="131"/>
    <col min="3585" max="3585" width="36.125" style="131" customWidth="1"/>
    <col min="3586" max="3588" width="22.625" style="131" customWidth="1"/>
    <col min="3589" max="3593" width="8.625" style="131" customWidth="1"/>
    <col min="3594" max="3594" width="15.625" style="131" customWidth="1"/>
    <col min="3595" max="3616" width="9" style="131" bestFit="1" customWidth="1"/>
    <col min="3617" max="3840" width="8.875" style="131"/>
    <col min="3841" max="3841" width="36.125" style="131" customWidth="1"/>
    <col min="3842" max="3844" width="22.625" style="131" customWidth="1"/>
    <col min="3845" max="3849" width="8.625" style="131" customWidth="1"/>
    <col min="3850" max="3850" width="15.625" style="131" customWidth="1"/>
    <col min="3851" max="3872" width="9" style="131" bestFit="1" customWidth="1"/>
    <col min="3873" max="4096" width="8.875" style="131"/>
    <col min="4097" max="4097" width="36.125" style="131" customWidth="1"/>
    <col min="4098" max="4100" width="22.625" style="131" customWidth="1"/>
    <col min="4101" max="4105" width="8.625" style="131" customWidth="1"/>
    <col min="4106" max="4106" width="15.625" style="131" customWidth="1"/>
    <col min="4107" max="4128" width="9" style="131" bestFit="1" customWidth="1"/>
    <col min="4129" max="4352" width="8.875" style="131"/>
    <col min="4353" max="4353" width="36.125" style="131" customWidth="1"/>
    <col min="4354" max="4356" width="22.625" style="131" customWidth="1"/>
    <col min="4357" max="4361" width="8.625" style="131" customWidth="1"/>
    <col min="4362" max="4362" width="15.625" style="131" customWidth="1"/>
    <col min="4363" max="4384" width="9" style="131" bestFit="1" customWidth="1"/>
    <col min="4385" max="4608" width="8.875" style="131"/>
    <col min="4609" max="4609" width="36.125" style="131" customWidth="1"/>
    <col min="4610" max="4612" width="22.625" style="131" customWidth="1"/>
    <col min="4613" max="4617" width="8.625" style="131" customWidth="1"/>
    <col min="4618" max="4618" width="15.625" style="131" customWidth="1"/>
    <col min="4619" max="4640" width="9" style="131" bestFit="1" customWidth="1"/>
    <col min="4641" max="4864" width="8.875" style="131"/>
    <col min="4865" max="4865" width="36.125" style="131" customWidth="1"/>
    <col min="4866" max="4868" width="22.625" style="131" customWidth="1"/>
    <col min="4869" max="4873" width="8.625" style="131" customWidth="1"/>
    <col min="4874" max="4874" width="15.625" style="131" customWidth="1"/>
    <col min="4875" max="4896" width="9" style="131" bestFit="1" customWidth="1"/>
    <col min="4897" max="5120" width="8.875" style="131"/>
    <col min="5121" max="5121" width="36.125" style="131" customWidth="1"/>
    <col min="5122" max="5124" width="22.625" style="131" customWidth="1"/>
    <col min="5125" max="5129" width="8.625" style="131" customWidth="1"/>
    <col min="5130" max="5130" width="15.625" style="131" customWidth="1"/>
    <col min="5131" max="5152" width="9" style="131" bestFit="1" customWidth="1"/>
    <col min="5153" max="5376" width="8.875" style="131"/>
    <col min="5377" max="5377" width="36.125" style="131" customWidth="1"/>
    <col min="5378" max="5380" width="22.625" style="131" customWidth="1"/>
    <col min="5381" max="5385" width="8.625" style="131" customWidth="1"/>
    <col min="5386" max="5386" width="15.625" style="131" customWidth="1"/>
    <col min="5387" max="5408" width="9" style="131" bestFit="1" customWidth="1"/>
    <col min="5409" max="5632" width="8.875" style="131"/>
    <col min="5633" max="5633" width="36.125" style="131" customWidth="1"/>
    <col min="5634" max="5636" width="22.625" style="131" customWidth="1"/>
    <col min="5637" max="5641" width="8.625" style="131" customWidth="1"/>
    <col min="5642" max="5642" width="15.625" style="131" customWidth="1"/>
    <col min="5643" max="5664" width="9" style="131" bestFit="1" customWidth="1"/>
    <col min="5665" max="5888" width="8.875" style="131"/>
    <col min="5889" max="5889" width="36.125" style="131" customWidth="1"/>
    <col min="5890" max="5892" width="22.625" style="131" customWidth="1"/>
    <col min="5893" max="5897" width="8.625" style="131" customWidth="1"/>
    <col min="5898" max="5898" width="15.625" style="131" customWidth="1"/>
    <col min="5899" max="5920" width="9" style="131" bestFit="1" customWidth="1"/>
    <col min="5921" max="6144" width="8.875" style="131"/>
    <col min="6145" max="6145" width="36.125" style="131" customWidth="1"/>
    <col min="6146" max="6148" width="22.625" style="131" customWidth="1"/>
    <col min="6149" max="6153" width="8.625" style="131" customWidth="1"/>
    <col min="6154" max="6154" width="15.625" style="131" customWidth="1"/>
    <col min="6155" max="6176" width="9" style="131" bestFit="1" customWidth="1"/>
    <col min="6177" max="6400" width="8.875" style="131"/>
    <col min="6401" max="6401" width="36.125" style="131" customWidth="1"/>
    <col min="6402" max="6404" width="22.625" style="131" customWidth="1"/>
    <col min="6405" max="6409" width="8.625" style="131" customWidth="1"/>
    <col min="6410" max="6410" width="15.625" style="131" customWidth="1"/>
    <col min="6411" max="6432" width="9" style="131" bestFit="1" customWidth="1"/>
    <col min="6433" max="6656" width="8.875" style="131"/>
    <col min="6657" max="6657" width="36.125" style="131" customWidth="1"/>
    <col min="6658" max="6660" width="22.625" style="131" customWidth="1"/>
    <col min="6661" max="6665" width="8.625" style="131" customWidth="1"/>
    <col min="6666" max="6666" width="15.625" style="131" customWidth="1"/>
    <col min="6667" max="6688" width="9" style="131" bestFit="1" customWidth="1"/>
    <col min="6689" max="6912" width="8.875" style="131"/>
    <col min="6913" max="6913" width="36.125" style="131" customWidth="1"/>
    <col min="6914" max="6916" width="22.625" style="131" customWidth="1"/>
    <col min="6917" max="6921" width="8.625" style="131" customWidth="1"/>
    <col min="6922" max="6922" width="15.625" style="131" customWidth="1"/>
    <col min="6923" max="6944" width="9" style="131" bestFit="1" customWidth="1"/>
    <col min="6945" max="7168" width="8.875" style="131"/>
    <col min="7169" max="7169" width="36.125" style="131" customWidth="1"/>
    <col min="7170" max="7172" width="22.625" style="131" customWidth="1"/>
    <col min="7173" max="7177" width="8.625" style="131" customWidth="1"/>
    <col min="7178" max="7178" width="15.625" style="131" customWidth="1"/>
    <col min="7179" max="7200" width="9" style="131" bestFit="1" customWidth="1"/>
    <col min="7201" max="7424" width="8.875" style="131"/>
    <col min="7425" max="7425" width="36.125" style="131" customWidth="1"/>
    <col min="7426" max="7428" width="22.625" style="131" customWidth="1"/>
    <col min="7429" max="7433" width="8.625" style="131" customWidth="1"/>
    <col min="7434" max="7434" width="15.625" style="131" customWidth="1"/>
    <col min="7435" max="7456" width="9" style="131" bestFit="1" customWidth="1"/>
    <col min="7457" max="7680" width="8.875" style="131"/>
    <col min="7681" max="7681" width="36.125" style="131" customWidth="1"/>
    <col min="7682" max="7684" width="22.625" style="131" customWidth="1"/>
    <col min="7685" max="7689" width="8.625" style="131" customWidth="1"/>
    <col min="7690" max="7690" width="15.625" style="131" customWidth="1"/>
    <col min="7691" max="7712" width="9" style="131" bestFit="1" customWidth="1"/>
    <col min="7713" max="7936" width="8.875" style="131"/>
    <col min="7937" max="7937" width="36.125" style="131" customWidth="1"/>
    <col min="7938" max="7940" width="22.625" style="131" customWidth="1"/>
    <col min="7941" max="7945" width="8.625" style="131" customWidth="1"/>
    <col min="7946" max="7946" width="15.625" style="131" customWidth="1"/>
    <col min="7947" max="7968" width="9" style="131" bestFit="1" customWidth="1"/>
    <col min="7969" max="8192" width="8.875" style="131"/>
    <col min="8193" max="8193" width="36.125" style="131" customWidth="1"/>
    <col min="8194" max="8196" width="22.625" style="131" customWidth="1"/>
    <col min="8197" max="8201" width="8.625" style="131" customWidth="1"/>
    <col min="8202" max="8202" width="15.625" style="131" customWidth="1"/>
    <col min="8203" max="8224" width="9" style="131" bestFit="1" customWidth="1"/>
    <col min="8225" max="8448" width="8.875" style="131"/>
    <col min="8449" max="8449" width="36.125" style="131" customWidth="1"/>
    <col min="8450" max="8452" width="22.625" style="131" customWidth="1"/>
    <col min="8453" max="8457" width="8.625" style="131" customWidth="1"/>
    <col min="8458" max="8458" width="15.625" style="131" customWidth="1"/>
    <col min="8459" max="8480" width="9" style="131" bestFit="1" customWidth="1"/>
    <col min="8481" max="8704" width="8.875" style="131"/>
    <col min="8705" max="8705" width="36.125" style="131" customWidth="1"/>
    <col min="8706" max="8708" width="22.625" style="131" customWidth="1"/>
    <col min="8709" max="8713" width="8.625" style="131" customWidth="1"/>
    <col min="8714" max="8714" width="15.625" style="131" customWidth="1"/>
    <col min="8715" max="8736" width="9" style="131" bestFit="1" customWidth="1"/>
    <col min="8737" max="8960" width="8.875" style="131"/>
    <col min="8961" max="8961" width="36.125" style="131" customWidth="1"/>
    <col min="8962" max="8964" width="22.625" style="131" customWidth="1"/>
    <col min="8965" max="8969" width="8.625" style="131" customWidth="1"/>
    <col min="8970" max="8970" width="15.625" style="131" customWidth="1"/>
    <col min="8971" max="8992" width="9" style="131" bestFit="1" customWidth="1"/>
    <col min="8993" max="9216" width="8.875" style="131"/>
    <col min="9217" max="9217" width="36.125" style="131" customWidth="1"/>
    <col min="9218" max="9220" width="22.625" style="131" customWidth="1"/>
    <col min="9221" max="9225" width="8.625" style="131" customWidth="1"/>
    <col min="9226" max="9226" width="15.625" style="131" customWidth="1"/>
    <col min="9227" max="9248" width="9" style="131" bestFit="1" customWidth="1"/>
    <col min="9249" max="9472" width="8.875" style="131"/>
    <col min="9473" max="9473" width="36.125" style="131" customWidth="1"/>
    <col min="9474" max="9476" width="22.625" style="131" customWidth="1"/>
    <col min="9477" max="9481" width="8.625" style="131" customWidth="1"/>
    <col min="9482" max="9482" width="15.625" style="131" customWidth="1"/>
    <col min="9483" max="9504" width="9" style="131" bestFit="1" customWidth="1"/>
    <col min="9505" max="9728" width="8.875" style="131"/>
    <col min="9729" max="9729" width="36.125" style="131" customWidth="1"/>
    <col min="9730" max="9732" width="22.625" style="131" customWidth="1"/>
    <col min="9733" max="9737" width="8.625" style="131" customWidth="1"/>
    <col min="9738" max="9738" width="15.625" style="131" customWidth="1"/>
    <col min="9739" max="9760" width="9" style="131" bestFit="1" customWidth="1"/>
    <col min="9761" max="9984" width="8.875" style="131"/>
    <col min="9985" max="9985" width="36.125" style="131" customWidth="1"/>
    <col min="9986" max="9988" width="22.625" style="131" customWidth="1"/>
    <col min="9989" max="9993" width="8.625" style="131" customWidth="1"/>
    <col min="9994" max="9994" width="15.625" style="131" customWidth="1"/>
    <col min="9995" max="10016" width="9" style="131" bestFit="1" customWidth="1"/>
    <col min="10017" max="10240" width="8.875" style="131"/>
    <col min="10241" max="10241" width="36.125" style="131" customWidth="1"/>
    <col min="10242" max="10244" width="22.625" style="131" customWidth="1"/>
    <col min="10245" max="10249" width="8.625" style="131" customWidth="1"/>
    <col min="10250" max="10250" width="15.625" style="131" customWidth="1"/>
    <col min="10251" max="10272" width="9" style="131" bestFit="1" customWidth="1"/>
    <col min="10273" max="10496" width="8.875" style="131"/>
    <col min="10497" max="10497" width="36.125" style="131" customWidth="1"/>
    <col min="10498" max="10500" width="22.625" style="131" customWidth="1"/>
    <col min="10501" max="10505" width="8.625" style="131" customWidth="1"/>
    <col min="10506" max="10506" width="15.625" style="131" customWidth="1"/>
    <col min="10507" max="10528" width="9" style="131" bestFit="1" customWidth="1"/>
    <col min="10529" max="10752" width="8.875" style="131"/>
    <col min="10753" max="10753" width="36.125" style="131" customWidth="1"/>
    <col min="10754" max="10756" width="22.625" style="131" customWidth="1"/>
    <col min="10757" max="10761" width="8.625" style="131" customWidth="1"/>
    <col min="10762" max="10762" width="15.625" style="131" customWidth="1"/>
    <col min="10763" max="10784" width="9" style="131" bestFit="1" customWidth="1"/>
    <col min="10785" max="11008" width="8.875" style="131"/>
    <col min="11009" max="11009" width="36.125" style="131" customWidth="1"/>
    <col min="11010" max="11012" width="22.625" style="131" customWidth="1"/>
    <col min="11013" max="11017" width="8.625" style="131" customWidth="1"/>
    <col min="11018" max="11018" width="15.625" style="131" customWidth="1"/>
    <col min="11019" max="11040" width="9" style="131" bestFit="1" customWidth="1"/>
    <col min="11041" max="11264" width="8.875" style="131"/>
    <col min="11265" max="11265" width="36.125" style="131" customWidth="1"/>
    <col min="11266" max="11268" width="22.625" style="131" customWidth="1"/>
    <col min="11269" max="11273" width="8.625" style="131" customWidth="1"/>
    <col min="11274" max="11274" width="15.625" style="131" customWidth="1"/>
    <col min="11275" max="11296" width="9" style="131" bestFit="1" customWidth="1"/>
    <col min="11297" max="11520" width="8.875" style="131"/>
    <col min="11521" max="11521" width="36.125" style="131" customWidth="1"/>
    <col min="11522" max="11524" width="22.625" style="131" customWidth="1"/>
    <col min="11525" max="11529" width="8.625" style="131" customWidth="1"/>
    <col min="11530" max="11530" width="15.625" style="131" customWidth="1"/>
    <col min="11531" max="11552" width="9" style="131" bestFit="1" customWidth="1"/>
    <col min="11553" max="11776" width="8.875" style="131"/>
    <col min="11777" max="11777" width="36.125" style="131" customWidth="1"/>
    <col min="11778" max="11780" width="22.625" style="131" customWidth="1"/>
    <col min="11781" max="11785" width="8.625" style="131" customWidth="1"/>
    <col min="11786" max="11786" width="15.625" style="131" customWidth="1"/>
    <col min="11787" max="11808" width="9" style="131" bestFit="1" customWidth="1"/>
    <col min="11809" max="12032" width="8.875" style="131"/>
    <col min="12033" max="12033" width="36.125" style="131" customWidth="1"/>
    <col min="12034" max="12036" width="22.625" style="131" customWidth="1"/>
    <col min="12037" max="12041" width="8.625" style="131" customWidth="1"/>
    <col min="12042" max="12042" width="15.625" style="131" customWidth="1"/>
    <col min="12043" max="12064" width="9" style="131" bestFit="1" customWidth="1"/>
    <col min="12065" max="12288" width="8.875" style="131"/>
    <col min="12289" max="12289" width="36.125" style="131" customWidth="1"/>
    <col min="12290" max="12292" width="22.625" style="131" customWidth="1"/>
    <col min="12293" max="12297" width="8.625" style="131" customWidth="1"/>
    <col min="12298" max="12298" width="15.625" style="131" customWidth="1"/>
    <col min="12299" max="12320" width="9" style="131" bestFit="1" customWidth="1"/>
    <col min="12321" max="12544" width="8.875" style="131"/>
    <col min="12545" max="12545" width="36.125" style="131" customWidth="1"/>
    <col min="12546" max="12548" width="22.625" style="131" customWidth="1"/>
    <col min="12549" max="12553" width="8.625" style="131" customWidth="1"/>
    <col min="12554" max="12554" width="15.625" style="131" customWidth="1"/>
    <col min="12555" max="12576" width="9" style="131" bestFit="1" customWidth="1"/>
    <col min="12577" max="12800" width="8.875" style="131"/>
    <col min="12801" max="12801" width="36.125" style="131" customWidth="1"/>
    <col min="12802" max="12804" width="22.625" style="131" customWidth="1"/>
    <col min="12805" max="12809" width="8.625" style="131" customWidth="1"/>
    <col min="12810" max="12810" width="15.625" style="131" customWidth="1"/>
    <col min="12811" max="12832" width="9" style="131" bestFit="1" customWidth="1"/>
    <col min="12833" max="13056" width="8.875" style="131"/>
    <col min="13057" max="13057" width="36.125" style="131" customWidth="1"/>
    <col min="13058" max="13060" width="22.625" style="131" customWidth="1"/>
    <col min="13061" max="13065" width="8.625" style="131" customWidth="1"/>
    <col min="13066" max="13066" width="15.625" style="131" customWidth="1"/>
    <col min="13067" max="13088" width="9" style="131" bestFit="1" customWidth="1"/>
    <col min="13089" max="13312" width="8.875" style="131"/>
    <col min="13313" max="13313" width="36.125" style="131" customWidth="1"/>
    <col min="13314" max="13316" width="22.625" style="131" customWidth="1"/>
    <col min="13317" max="13321" width="8.625" style="131" customWidth="1"/>
    <col min="13322" max="13322" width="15.625" style="131" customWidth="1"/>
    <col min="13323" max="13344" width="9" style="131" bestFit="1" customWidth="1"/>
    <col min="13345" max="13568" width="8.875" style="131"/>
    <col min="13569" max="13569" width="36.125" style="131" customWidth="1"/>
    <col min="13570" max="13572" width="22.625" style="131" customWidth="1"/>
    <col min="13573" max="13577" width="8.625" style="131" customWidth="1"/>
    <col min="13578" max="13578" width="15.625" style="131" customWidth="1"/>
    <col min="13579" max="13600" width="9" style="131" bestFit="1" customWidth="1"/>
    <col min="13601" max="13824" width="8.875" style="131"/>
    <col min="13825" max="13825" width="36.125" style="131" customWidth="1"/>
    <col min="13826" max="13828" width="22.625" style="131" customWidth="1"/>
    <col min="13829" max="13833" width="8.625" style="131" customWidth="1"/>
    <col min="13834" max="13834" width="15.625" style="131" customWidth="1"/>
    <col min="13835" max="13856" width="9" style="131" bestFit="1" customWidth="1"/>
    <col min="13857" max="14080" width="8.875" style="131"/>
    <col min="14081" max="14081" width="36.125" style="131" customWidth="1"/>
    <col min="14082" max="14084" width="22.625" style="131" customWidth="1"/>
    <col min="14085" max="14089" width="8.625" style="131" customWidth="1"/>
    <col min="14090" max="14090" width="15.625" style="131" customWidth="1"/>
    <col min="14091" max="14112" width="9" style="131" bestFit="1" customWidth="1"/>
    <col min="14113" max="14336" width="8.875" style="131"/>
    <col min="14337" max="14337" width="36.125" style="131" customWidth="1"/>
    <col min="14338" max="14340" width="22.625" style="131" customWidth="1"/>
    <col min="14341" max="14345" width="8.625" style="131" customWidth="1"/>
    <col min="14346" max="14346" width="15.625" style="131" customWidth="1"/>
    <col min="14347" max="14368" width="9" style="131" bestFit="1" customWidth="1"/>
    <col min="14369" max="14592" width="8.875" style="131"/>
    <col min="14593" max="14593" width="36.125" style="131" customWidth="1"/>
    <col min="14594" max="14596" width="22.625" style="131" customWidth="1"/>
    <col min="14597" max="14601" width="8.625" style="131" customWidth="1"/>
    <col min="14602" max="14602" width="15.625" style="131" customWidth="1"/>
    <col min="14603" max="14624" width="9" style="131" bestFit="1" customWidth="1"/>
    <col min="14625" max="14848" width="8.875" style="131"/>
    <col min="14849" max="14849" width="36.125" style="131" customWidth="1"/>
    <col min="14850" max="14852" width="22.625" style="131" customWidth="1"/>
    <col min="14853" max="14857" width="8.625" style="131" customWidth="1"/>
    <col min="14858" max="14858" width="15.625" style="131" customWidth="1"/>
    <col min="14859" max="14880" width="9" style="131" bestFit="1" customWidth="1"/>
    <col min="14881" max="15104" width="8.875" style="131"/>
    <col min="15105" max="15105" width="36.125" style="131" customWidth="1"/>
    <col min="15106" max="15108" width="22.625" style="131" customWidth="1"/>
    <col min="15109" max="15113" width="8.625" style="131" customWidth="1"/>
    <col min="15114" max="15114" width="15.625" style="131" customWidth="1"/>
    <col min="15115" max="15136" width="9" style="131" bestFit="1" customWidth="1"/>
    <col min="15137" max="15360" width="8.875" style="131"/>
    <col min="15361" max="15361" width="36.125" style="131" customWidth="1"/>
    <col min="15362" max="15364" width="22.625" style="131" customWidth="1"/>
    <col min="15365" max="15369" width="8.625" style="131" customWidth="1"/>
    <col min="15370" max="15370" width="15.625" style="131" customWidth="1"/>
    <col min="15371" max="15392" width="9" style="131" bestFit="1" customWidth="1"/>
    <col min="15393" max="15616" width="8.875" style="131"/>
    <col min="15617" max="15617" width="36.125" style="131" customWidth="1"/>
    <col min="15618" max="15620" width="22.625" style="131" customWidth="1"/>
    <col min="15621" max="15625" width="8.625" style="131" customWidth="1"/>
    <col min="15626" max="15626" width="15.625" style="131" customWidth="1"/>
    <col min="15627" max="15648" width="9" style="131" bestFit="1" customWidth="1"/>
    <col min="15649" max="15872" width="8.875" style="131"/>
    <col min="15873" max="15873" width="36.125" style="131" customWidth="1"/>
    <col min="15874" max="15876" width="22.625" style="131" customWidth="1"/>
    <col min="15877" max="15881" width="8.625" style="131" customWidth="1"/>
    <col min="15882" max="15882" width="15.625" style="131" customWidth="1"/>
    <col min="15883" max="15904" width="9" style="131" bestFit="1" customWidth="1"/>
    <col min="15905" max="16128" width="8.875" style="131"/>
    <col min="16129" max="16129" width="36.125" style="131" customWidth="1"/>
    <col min="16130" max="16132" width="22.625" style="131" customWidth="1"/>
    <col min="16133" max="16137" width="8.625" style="131" customWidth="1"/>
    <col min="16138" max="16138" width="15.625" style="131" customWidth="1"/>
    <col min="16139" max="16160" width="9" style="131" bestFit="1" customWidth="1"/>
    <col min="16161" max="16384" width="8.875" style="131"/>
  </cols>
  <sheetData>
    <row r="1" spans="1:4" ht="25.5">
      <c r="A1" s="189" t="s">
        <v>481</v>
      </c>
      <c r="B1" s="190"/>
      <c r="C1" s="190"/>
      <c r="D1" s="189"/>
    </row>
    <row r="2" spans="1:4" s="134" customFormat="1" ht="18.2" customHeight="1">
      <c r="A2" s="132"/>
      <c r="B2" s="133"/>
      <c r="C2" s="133"/>
    </row>
    <row r="3" spans="1:4" s="134" customFormat="1" ht="18.2" customHeight="1">
      <c r="A3" s="135" t="s">
        <v>551</v>
      </c>
      <c r="B3" s="136"/>
      <c r="C3" s="136"/>
      <c r="D3" s="137" t="s">
        <v>169</v>
      </c>
    </row>
    <row r="4" spans="1:4" s="134" customFormat="1" ht="18.2" customHeight="1">
      <c r="A4" s="191" t="s">
        <v>482</v>
      </c>
      <c r="B4" s="192" t="s">
        <v>354</v>
      </c>
      <c r="C4" s="192"/>
      <c r="D4" s="138" t="s">
        <v>483</v>
      </c>
    </row>
    <row r="5" spans="1:4" s="134" customFormat="1" ht="13.5">
      <c r="A5" s="191"/>
      <c r="B5" s="139" t="s">
        <v>484</v>
      </c>
      <c r="C5" s="140" t="s">
        <v>485</v>
      </c>
      <c r="D5" s="141" t="s">
        <v>486</v>
      </c>
    </row>
    <row r="6" spans="1:4" s="134" customFormat="1" ht="18.2" customHeight="1">
      <c r="A6" s="142" t="s">
        <v>487</v>
      </c>
      <c r="B6" s="143"/>
      <c r="C6" s="143"/>
      <c r="D6" s="141"/>
    </row>
    <row r="7" spans="1:4" s="134" customFormat="1" ht="18.2" customHeight="1">
      <c r="A7" s="142" t="s">
        <v>488</v>
      </c>
      <c r="B7" s="143"/>
      <c r="C7" s="143"/>
      <c r="D7" s="141"/>
    </row>
    <row r="8" spans="1:4" s="134" customFormat="1" ht="18.2" customHeight="1">
      <c r="A8" s="144" t="s">
        <v>489</v>
      </c>
      <c r="B8" s="143"/>
      <c r="C8" s="143"/>
      <c r="D8" s="141"/>
    </row>
    <row r="9" spans="1:4" s="134" customFormat="1" ht="18.2" customHeight="1">
      <c r="A9" s="144" t="s">
        <v>490</v>
      </c>
      <c r="B9" s="143"/>
      <c r="C9" s="143"/>
      <c r="D9" s="141"/>
    </row>
    <row r="10" spans="1:4" s="134" customFormat="1" ht="18.2" customHeight="1">
      <c r="A10" s="145" t="s">
        <v>491</v>
      </c>
      <c r="B10" s="143"/>
      <c r="C10" s="143"/>
      <c r="D10" s="141"/>
    </row>
    <row r="11" spans="1:4" s="134" customFormat="1" ht="18.2" customHeight="1">
      <c r="A11" s="145" t="s">
        <v>492</v>
      </c>
      <c r="B11" s="143"/>
      <c r="C11" s="143"/>
      <c r="D11" s="141"/>
    </row>
    <row r="12" spans="1:4" s="134" customFormat="1" ht="18.2" customHeight="1">
      <c r="A12" s="145" t="s">
        <v>493</v>
      </c>
      <c r="B12" s="143"/>
      <c r="C12" s="143"/>
      <c r="D12" s="141"/>
    </row>
    <row r="13" spans="1:4" s="134" customFormat="1" ht="18.2" customHeight="1">
      <c r="A13" s="146" t="s">
        <v>494</v>
      </c>
      <c r="B13" s="143"/>
      <c r="C13" s="143"/>
      <c r="D13" s="141"/>
    </row>
    <row r="14" spans="1:4" s="134" customFormat="1" ht="18.2" customHeight="1">
      <c r="A14" s="142" t="s">
        <v>495</v>
      </c>
      <c r="B14" s="143"/>
      <c r="C14" s="143"/>
      <c r="D14" s="141"/>
    </row>
    <row r="15" spans="1:4" s="134" customFormat="1" ht="18.2" customHeight="1">
      <c r="A15" s="144" t="s">
        <v>496</v>
      </c>
      <c r="B15" s="143"/>
      <c r="C15" s="143"/>
      <c r="D15" s="141"/>
    </row>
    <row r="16" spans="1:4" s="134" customFormat="1" ht="18.2" customHeight="1">
      <c r="A16" s="144" t="s">
        <v>497</v>
      </c>
      <c r="B16" s="143"/>
      <c r="C16" s="143"/>
      <c r="D16" s="141"/>
    </row>
    <row r="17" spans="1:4" s="134" customFormat="1" ht="18.2" customHeight="1">
      <c r="A17" s="145" t="s">
        <v>491</v>
      </c>
      <c r="B17" s="143"/>
      <c r="C17" s="143"/>
      <c r="D17" s="141"/>
    </row>
    <row r="18" spans="1:4" s="134" customFormat="1" ht="18.2" customHeight="1">
      <c r="A18" s="145" t="s">
        <v>492</v>
      </c>
      <c r="B18" s="143"/>
      <c r="C18" s="143"/>
      <c r="D18" s="141"/>
    </row>
    <row r="19" spans="1:4" s="134" customFormat="1" ht="18.2" customHeight="1">
      <c r="A19" s="145" t="s">
        <v>493</v>
      </c>
      <c r="B19" s="143"/>
      <c r="C19" s="143"/>
      <c r="D19" s="141"/>
    </row>
    <row r="20" spans="1:4" s="134" customFormat="1" ht="18.2" customHeight="1">
      <c r="A20" s="145" t="s">
        <v>498</v>
      </c>
      <c r="B20" s="143"/>
      <c r="C20" s="143"/>
      <c r="D20" s="141"/>
    </row>
    <row r="21" spans="1:4" s="134" customFormat="1" ht="18.2" customHeight="1">
      <c r="A21" s="146" t="s">
        <v>494</v>
      </c>
      <c r="B21" s="143"/>
      <c r="C21" s="143"/>
      <c r="D21" s="141"/>
    </row>
    <row r="22" spans="1:4" s="134" customFormat="1" ht="18.2" customHeight="1">
      <c r="A22" s="146" t="s">
        <v>499</v>
      </c>
      <c r="B22" s="143">
        <f>26100.21*10000</f>
        <v>261002100</v>
      </c>
      <c r="C22" s="143">
        <v>292000000</v>
      </c>
      <c r="D22" s="141" t="s">
        <v>500</v>
      </c>
    </row>
    <row r="23" spans="1:4" s="134" customFormat="1" ht="18.2" customHeight="1">
      <c r="A23" s="146" t="s">
        <v>501</v>
      </c>
      <c r="B23" s="143"/>
      <c r="C23" s="143"/>
      <c r="D23" s="141"/>
    </row>
    <row r="24" spans="1:4" s="134" customFormat="1" ht="18.2" customHeight="1">
      <c r="A24" s="146" t="s">
        <v>502</v>
      </c>
      <c r="B24" s="143">
        <f>60899.79*10000</f>
        <v>608997900</v>
      </c>
      <c r="C24" s="156">
        <v>507040153.36000001</v>
      </c>
      <c r="D24" s="141" t="s">
        <v>500</v>
      </c>
    </row>
    <row r="25" spans="1:4" s="134" customFormat="1" ht="18.2" customHeight="1">
      <c r="A25" s="146" t="s">
        <v>503</v>
      </c>
      <c r="B25" s="143"/>
      <c r="C25" s="143"/>
      <c r="D25" s="141"/>
    </row>
    <row r="26" spans="1:4" s="134" customFormat="1" ht="18.2" customHeight="1">
      <c r="A26" s="146" t="s">
        <v>504</v>
      </c>
      <c r="B26" s="143"/>
      <c r="C26" s="172">
        <v>7903046.6399999997</v>
      </c>
      <c r="D26" s="141"/>
    </row>
    <row r="27" spans="1:4" s="134" customFormat="1" ht="18.2" customHeight="1">
      <c r="A27" s="146" t="s">
        <v>505</v>
      </c>
      <c r="B27" s="143"/>
      <c r="C27" s="172"/>
      <c r="D27" s="141"/>
    </row>
    <row r="28" spans="1:4" s="134" customFormat="1" ht="18.2" customHeight="1">
      <c r="A28" s="141" t="s">
        <v>506</v>
      </c>
      <c r="B28" s="143">
        <f>B6+B22+B24+B25+B26+B27</f>
        <v>870000000</v>
      </c>
      <c r="C28" s="172">
        <f>C6+C22+C24+C25+C26+C27</f>
        <v>806943200</v>
      </c>
      <c r="D28" s="141"/>
    </row>
    <row r="29" spans="1:4" s="134" customFormat="1" ht="18.2" customHeight="1">
      <c r="A29" s="147" t="s">
        <v>507</v>
      </c>
      <c r="B29" s="148"/>
      <c r="C29" s="148"/>
      <c r="D29" s="149"/>
    </row>
    <row r="30" spans="1:4">
      <c r="A30" s="147"/>
    </row>
    <row r="33" spans="3:3">
      <c r="C33" s="164"/>
    </row>
  </sheetData>
  <mergeCells count="3">
    <mergeCell ref="A1:D1"/>
    <mergeCell ref="A4:A5"/>
    <mergeCell ref="B4:C4"/>
  </mergeCells>
  <phoneticPr fontId="1" type="noConversion"/>
  <printOptions horizontalCentered="1"/>
  <pageMargins left="0.70866141732283472" right="0.39370078740157483" top="0.51181102362204722" bottom="0.35433070866141736" header="0.35433070866141736" footer="0.27559055118110237"/>
  <pageSetup paperSize="9" fitToHeight="0" orientation="landscape" r:id="rId1"/>
  <headerFooter>
    <oddFooter>&amp;C 第 &amp;P+9 页 共 17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L32"/>
  <sheetViews>
    <sheetView view="pageBreakPreview" zoomScaleNormal="100" zoomScaleSheetLayoutView="100" workbookViewId="0">
      <selection activeCell="G5" sqref="G5"/>
    </sheetView>
  </sheetViews>
  <sheetFormatPr defaultColWidth="8.875" defaultRowHeight="13.5"/>
  <cols>
    <col min="1" max="1" width="5.125" style="1" customWidth="1"/>
    <col min="2" max="2" width="26.25" style="1" customWidth="1"/>
    <col min="3" max="7" width="18.75" style="1" customWidth="1"/>
    <col min="8" max="8" width="10" style="1" customWidth="1"/>
    <col min="9" max="9" width="15.625" style="1" bestFit="1" customWidth="1"/>
    <col min="10" max="10" width="8.875" style="1"/>
    <col min="11" max="11" width="22.75" style="1" customWidth="1"/>
    <col min="12" max="12" width="20.625" style="2" bestFit="1" customWidth="1"/>
    <col min="13" max="256" width="8.875" style="1"/>
    <col min="257" max="257" width="5.125" style="1" customWidth="1"/>
    <col min="258" max="258" width="29.375" style="1" customWidth="1"/>
    <col min="259" max="259" width="20.625" style="1" customWidth="1"/>
    <col min="260" max="260" width="22.375" style="1" customWidth="1"/>
    <col min="261" max="263" width="21.625" style="1" customWidth="1"/>
    <col min="264" max="264" width="9" style="1" customWidth="1"/>
    <col min="265" max="265" width="18.375" style="1" customWidth="1"/>
    <col min="266" max="266" width="8.875" style="1"/>
    <col min="267" max="267" width="22.75" style="1" customWidth="1"/>
    <col min="268" max="268" width="20.625" style="1" bestFit="1" customWidth="1"/>
    <col min="269" max="512" width="8.875" style="1"/>
    <col min="513" max="513" width="5.125" style="1" customWidth="1"/>
    <col min="514" max="514" width="29.375" style="1" customWidth="1"/>
    <col min="515" max="515" width="20.625" style="1" customWidth="1"/>
    <col min="516" max="516" width="22.375" style="1" customWidth="1"/>
    <col min="517" max="519" width="21.625" style="1" customWidth="1"/>
    <col min="520" max="520" width="9" style="1" customWidth="1"/>
    <col min="521" max="521" width="18.375" style="1" customWidth="1"/>
    <col min="522" max="522" width="8.875" style="1"/>
    <col min="523" max="523" width="22.75" style="1" customWidth="1"/>
    <col min="524" max="524" width="20.625" style="1" bestFit="1" customWidth="1"/>
    <col min="525" max="768" width="8.875" style="1"/>
    <col min="769" max="769" width="5.125" style="1" customWidth="1"/>
    <col min="770" max="770" width="29.375" style="1" customWidth="1"/>
    <col min="771" max="771" width="20.625" style="1" customWidth="1"/>
    <col min="772" max="772" width="22.375" style="1" customWidth="1"/>
    <col min="773" max="775" width="21.625" style="1" customWidth="1"/>
    <col min="776" max="776" width="9" style="1" customWidth="1"/>
    <col min="777" max="777" width="18.375" style="1" customWidth="1"/>
    <col min="778" max="778" width="8.875" style="1"/>
    <col min="779" max="779" width="22.75" style="1" customWidth="1"/>
    <col min="780" max="780" width="20.625" style="1" bestFit="1" customWidth="1"/>
    <col min="781" max="1024" width="8.875" style="1"/>
    <col min="1025" max="1025" width="5.125" style="1" customWidth="1"/>
    <col min="1026" max="1026" width="29.375" style="1" customWidth="1"/>
    <col min="1027" max="1027" width="20.625" style="1" customWidth="1"/>
    <col min="1028" max="1028" width="22.375" style="1" customWidth="1"/>
    <col min="1029" max="1031" width="21.625" style="1" customWidth="1"/>
    <col min="1032" max="1032" width="9" style="1" customWidth="1"/>
    <col min="1033" max="1033" width="18.375" style="1" customWidth="1"/>
    <col min="1034" max="1034" width="8.875" style="1"/>
    <col min="1035" max="1035" width="22.75" style="1" customWidth="1"/>
    <col min="1036" max="1036" width="20.625" style="1" bestFit="1" customWidth="1"/>
    <col min="1037" max="1280" width="8.875" style="1"/>
    <col min="1281" max="1281" width="5.125" style="1" customWidth="1"/>
    <col min="1282" max="1282" width="29.375" style="1" customWidth="1"/>
    <col min="1283" max="1283" width="20.625" style="1" customWidth="1"/>
    <col min="1284" max="1284" width="22.375" style="1" customWidth="1"/>
    <col min="1285" max="1287" width="21.625" style="1" customWidth="1"/>
    <col min="1288" max="1288" width="9" style="1" customWidth="1"/>
    <col min="1289" max="1289" width="18.375" style="1" customWidth="1"/>
    <col min="1290" max="1290" width="8.875" style="1"/>
    <col min="1291" max="1291" width="22.75" style="1" customWidth="1"/>
    <col min="1292" max="1292" width="20.625" style="1" bestFit="1" customWidth="1"/>
    <col min="1293" max="1536" width="8.875" style="1"/>
    <col min="1537" max="1537" width="5.125" style="1" customWidth="1"/>
    <col min="1538" max="1538" width="29.375" style="1" customWidth="1"/>
    <col min="1539" max="1539" width="20.625" style="1" customWidth="1"/>
    <col min="1540" max="1540" width="22.375" style="1" customWidth="1"/>
    <col min="1541" max="1543" width="21.625" style="1" customWidth="1"/>
    <col min="1544" max="1544" width="9" style="1" customWidth="1"/>
    <col min="1545" max="1545" width="18.375" style="1" customWidth="1"/>
    <col min="1546" max="1546" width="8.875" style="1"/>
    <col min="1547" max="1547" width="22.75" style="1" customWidth="1"/>
    <col min="1548" max="1548" width="20.625" style="1" bestFit="1" customWidth="1"/>
    <col min="1549" max="1792" width="8.875" style="1"/>
    <col min="1793" max="1793" width="5.125" style="1" customWidth="1"/>
    <col min="1794" max="1794" width="29.375" style="1" customWidth="1"/>
    <col min="1795" max="1795" width="20.625" style="1" customWidth="1"/>
    <col min="1796" max="1796" width="22.375" style="1" customWidth="1"/>
    <col min="1797" max="1799" width="21.625" style="1" customWidth="1"/>
    <col min="1800" max="1800" width="9" style="1" customWidth="1"/>
    <col min="1801" max="1801" width="18.375" style="1" customWidth="1"/>
    <col min="1802" max="1802" width="8.875" style="1"/>
    <col min="1803" max="1803" width="22.75" style="1" customWidth="1"/>
    <col min="1804" max="1804" width="20.625" style="1" bestFit="1" customWidth="1"/>
    <col min="1805" max="2048" width="8.875" style="1"/>
    <col min="2049" max="2049" width="5.125" style="1" customWidth="1"/>
    <col min="2050" max="2050" width="29.375" style="1" customWidth="1"/>
    <col min="2051" max="2051" width="20.625" style="1" customWidth="1"/>
    <col min="2052" max="2052" width="22.375" style="1" customWidth="1"/>
    <col min="2053" max="2055" width="21.625" style="1" customWidth="1"/>
    <col min="2056" max="2056" width="9" style="1" customWidth="1"/>
    <col min="2057" max="2057" width="18.375" style="1" customWidth="1"/>
    <col min="2058" max="2058" width="8.875" style="1"/>
    <col min="2059" max="2059" width="22.75" style="1" customWidth="1"/>
    <col min="2060" max="2060" width="20.625" style="1" bestFit="1" customWidth="1"/>
    <col min="2061" max="2304" width="8.875" style="1"/>
    <col min="2305" max="2305" width="5.125" style="1" customWidth="1"/>
    <col min="2306" max="2306" width="29.375" style="1" customWidth="1"/>
    <col min="2307" max="2307" width="20.625" style="1" customWidth="1"/>
    <col min="2308" max="2308" width="22.375" style="1" customWidth="1"/>
    <col min="2309" max="2311" width="21.625" style="1" customWidth="1"/>
    <col min="2312" max="2312" width="9" style="1" customWidth="1"/>
    <col min="2313" max="2313" width="18.375" style="1" customWidth="1"/>
    <col min="2314" max="2314" width="8.875" style="1"/>
    <col min="2315" max="2315" width="22.75" style="1" customWidth="1"/>
    <col min="2316" max="2316" width="20.625" style="1" bestFit="1" customWidth="1"/>
    <col min="2317" max="2560" width="8.875" style="1"/>
    <col min="2561" max="2561" width="5.125" style="1" customWidth="1"/>
    <col min="2562" max="2562" width="29.375" style="1" customWidth="1"/>
    <col min="2563" max="2563" width="20.625" style="1" customWidth="1"/>
    <col min="2564" max="2564" width="22.375" style="1" customWidth="1"/>
    <col min="2565" max="2567" width="21.625" style="1" customWidth="1"/>
    <col min="2568" max="2568" width="9" style="1" customWidth="1"/>
    <col min="2569" max="2569" width="18.375" style="1" customWidth="1"/>
    <col min="2570" max="2570" width="8.875" style="1"/>
    <col min="2571" max="2571" width="22.75" style="1" customWidth="1"/>
    <col min="2572" max="2572" width="20.625" style="1" bestFit="1" customWidth="1"/>
    <col min="2573" max="2816" width="8.875" style="1"/>
    <col min="2817" max="2817" width="5.125" style="1" customWidth="1"/>
    <col min="2818" max="2818" width="29.375" style="1" customWidth="1"/>
    <col min="2819" max="2819" width="20.625" style="1" customWidth="1"/>
    <col min="2820" max="2820" width="22.375" style="1" customWidth="1"/>
    <col min="2821" max="2823" width="21.625" style="1" customWidth="1"/>
    <col min="2824" max="2824" width="9" style="1" customWidth="1"/>
    <col min="2825" max="2825" width="18.375" style="1" customWidth="1"/>
    <col min="2826" max="2826" width="8.875" style="1"/>
    <col min="2827" max="2827" width="22.75" style="1" customWidth="1"/>
    <col min="2828" max="2828" width="20.625" style="1" bestFit="1" customWidth="1"/>
    <col min="2829" max="3072" width="8.875" style="1"/>
    <col min="3073" max="3073" width="5.125" style="1" customWidth="1"/>
    <col min="3074" max="3074" width="29.375" style="1" customWidth="1"/>
    <col min="3075" max="3075" width="20.625" style="1" customWidth="1"/>
    <col min="3076" max="3076" width="22.375" style="1" customWidth="1"/>
    <col min="3077" max="3079" width="21.625" style="1" customWidth="1"/>
    <col min="3080" max="3080" width="9" style="1" customWidth="1"/>
    <col min="3081" max="3081" width="18.375" style="1" customWidth="1"/>
    <col min="3082" max="3082" width="8.875" style="1"/>
    <col min="3083" max="3083" width="22.75" style="1" customWidth="1"/>
    <col min="3084" max="3084" width="20.625" style="1" bestFit="1" customWidth="1"/>
    <col min="3085" max="3328" width="8.875" style="1"/>
    <col min="3329" max="3329" width="5.125" style="1" customWidth="1"/>
    <col min="3330" max="3330" width="29.375" style="1" customWidth="1"/>
    <col min="3331" max="3331" width="20.625" style="1" customWidth="1"/>
    <col min="3332" max="3332" width="22.375" style="1" customWidth="1"/>
    <col min="3333" max="3335" width="21.625" style="1" customWidth="1"/>
    <col min="3336" max="3336" width="9" style="1" customWidth="1"/>
    <col min="3337" max="3337" width="18.375" style="1" customWidth="1"/>
    <col min="3338" max="3338" width="8.875" style="1"/>
    <col min="3339" max="3339" width="22.75" style="1" customWidth="1"/>
    <col min="3340" max="3340" width="20.625" style="1" bestFit="1" customWidth="1"/>
    <col min="3341" max="3584" width="8.875" style="1"/>
    <col min="3585" max="3585" width="5.125" style="1" customWidth="1"/>
    <col min="3586" max="3586" width="29.375" style="1" customWidth="1"/>
    <col min="3587" max="3587" width="20.625" style="1" customWidth="1"/>
    <col min="3588" max="3588" width="22.375" style="1" customWidth="1"/>
    <col min="3589" max="3591" width="21.625" style="1" customWidth="1"/>
    <col min="3592" max="3592" width="9" style="1" customWidth="1"/>
    <col min="3593" max="3593" width="18.375" style="1" customWidth="1"/>
    <col min="3594" max="3594" width="8.875" style="1"/>
    <col min="3595" max="3595" width="22.75" style="1" customWidth="1"/>
    <col min="3596" max="3596" width="20.625" style="1" bestFit="1" customWidth="1"/>
    <col min="3597" max="3840" width="8.875" style="1"/>
    <col min="3841" max="3841" width="5.125" style="1" customWidth="1"/>
    <col min="3842" max="3842" width="29.375" style="1" customWidth="1"/>
    <col min="3843" max="3843" width="20.625" style="1" customWidth="1"/>
    <col min="3844" max="3844" width="22.375" style="1" customWidth="1"/>
    <col min="3845" max="3847" width="21.625" style="1" customWidth="1"/>
    <col min="3848" max="3848" width="9" style="1" customWidth="1"/>
    <col min="3849" max="3849" width="18.375" style="1" customWidth="1"/>
    <col min="3850" max="3850" width="8.875" style="1"/>
    <col min="3851" max="3851" width="22.75" style="1" customWidth="1"/>
    <col min="3852" max="3852" width="20.625" style="1" bestFit="1" customWidth="1"/>
    <col min="3853" max="4096" width="8.875" style="1"/>
    <col min="4097" max="4097" width="5.125" style="1" customWidth="1"/>
    <col min="4098" max="4098" width="29.375" style="1" customWidth="1"/>
    <col min="4099" max="4099" width="20.625" style="1" customWidth="1"/>
    <col min="4100" max="4100" width="22.375" style="1" customWidth="1"/>
    <col min="4101" max="4103" width="21.625" style="1" customWidth="1"/>
    <col min="4104" max="4104" width="9" style="1" customWidth="1"/>
    <col min="4105" max="4105" width="18.375" style="1" customWidth="1"/>
    <col min="4106" max="4106" width="8.875" style="1"/>
    <col min="4107" max="4107" width="22.75" style="1" customWidth="1"/>
    <col min="4108" max="4108" width="20.625" style="1" bestFit="1" customWidth="1"/>
    <col min="4109" max="4352" width="8.875" style="1"/>
    <col min="4353" max="4353" width="5.125" style="1" customWidth="1"/>
    <col min="4354" max="4354" width="29.375" style="1" customWidth="1"/>
    <col min="4355" max="4355" width="20.625" style="1" customWidth="1"/>
    <col min="4356" max="4356" width="22.375" style="1" customWidth="1"/>
    <col min="4357" max="4359" width="21.625" style="1" customWidth="1"/>
    <col min="4360" max="4360" width="9" style="1" customWidth="1"/>
    <col min="4361" max="4361" width="18.375" style="1" customWidth="1"/>
    <col min="4362" max="4362" width="8.875" style="1"/>
    <col min="4363" max="4363" width="22.75" style="1" customWidth="1"/>
    <col min="4364" max="4364" width="20.625" style="1" bestFit="1" customWidth="1"/>
    <col min="4365" max="4608" width="8.875" style="1"/>
    <col min="4609" max="4609" width="5.125" style="1" customWidth="1"/>
    <col min="4610" max="4610" width="29.375" style="1" customWidth="1"/>
    <col min="4611" max="4611" width="20.625" style="1" customWidth="1"/>
    <col min="4612" max="4612" width="22.375" style="1" customWidth="1"/>
    <col min="4613" max="4615" width="21.625" style="1" customWidth="1"/>
    <col min="4616" max="4616" width="9" style="1" customWidth="1"/>
    <col min="4617" max="4617" width="18.375" style="1" customWidth="1"/>
    <col min="4618" max="4618" width="8.875" style="1"/>
    <col min="4619" max="4619" width="22.75" style="1" customWidth="1"/>
    <col min="4620" max="4620" width="20.625" style="1" bestFit="1" customWidth="1"/>
    <col min="4621" max="4864" width="8.875" style="1"/>
    <col min="4865" max="4865" width="5.125" style="1" customWidth="1"/>
    <col min="4866" max="4866" width="29.375" style="1" customWidth="1"/>
    <col min="4867" max="4867" width="20.625" style="1" customWidth="1"/>
    <col min="4868" max="4868" width="22.375" style="1" customWidth="1"/>
    <col min="4869" max="4871" width="21.625" style="1" customWidth="1"/>
    <col min="4872" max="4872" width="9" style="1" customWidth="1"/>
    <col min="4873" max="4873" width="18.375" style="1" customWidth="1"/>
    <col min="4874" max="4874" width="8.875" style="1"/>
    <col min="4875" max="4875" width="22.75" style="1" customWidth="1"/>
    <col min="4876" max="4876" width="20.625" style="1" bestFit="1" customWidth="1"/>
    <col min="4877" max="5120" width="8.875" style="1"/>
    <col min="5121" max="5121" width="5.125" style="1" customWidth="1"/>
    <col min="5122" max="5122" width="29.375" style="1" customWidth="1"/>
    <col min="5123" max="5123" width="20.625" style="1" customWidth="1"/>
    <col min="5124" max="5124" width="22.375" style="1" customWidth="1"/>
    <col min="5125" max="5127" width="21.625" style="1" customWidth="1"/>
    <col min="5128" max="5128" width="9" style="1" customWidth="1"/>
    <col min="5129" max="5129" width="18.375" style="1" customWidth="1"/>
    <col min="5130" max="5130" width="8.875" style="1"/>
    <col min="5131" max="5131" width="22.75" style="1" customWidth="1"/>
    <col min="5132" max="5132" width="20.625" style="1" bestFit="1" customWidth="1"/>
    <col min="5133" max="5376" width="8.875" style="1"/>
    <col min="5377" max="5377" width="5.125" style="1" customWidth="1"/>
    <col min="5378" max="5378" width="29.375" style="1" customWidth="1"/>
    <col min="5379" max="5379" width="20.625" style="1" customWidth="1"/>
    <col min="5380" max="5380" width="22.375" style="1" customWidth="1"/>
    <col min="5381" max="5383" width="21.625" style="1" customWidth="1"/>
    <col min="5384" max="5384" width="9" style="1" customWidth="1"/>
    <col min="5385" max="5385" width="18.375" style="1" customWidth="1"/>
    <col min="5386" max="5386" width="8.875" style="1"/>
    <col min="5387" max="5387" width="22.75" style="1" customWidth="1"/>
    <col min="5388" max="5388" width="20.625" style="1" bestFit="1" customWidth="1"/>
    <col min="5389" max="5632" width="8.875" style="1"/>
    <col min="5633" max="5633" width="5.125" style="1" customWidth="1"/>
    <col min="5634" max="5634" width="29.375" style="1" customWidth="1"/>
    <col min="5635" max="5635" width="20.625" style="1" customWidth="1"/>
    <col min="5636" max="5636" width="22.375" style="1" customWidth="1"/>
    <col min="5637" max="5639" width="21.625" style="1" customWidth="1"/>
    <col min="5640" max="5640" width="9" style="1" customWidth="1"/>
    <col min="5641" max="5641" width="18.375" style="1" customWidth="1"/>
    <col min="5642" max="5642" width="8.875" style="1"/>
    <col min="5643" max="5643" width="22.75" style="1" customWidth="1"/>
    <col min="5644" max="5644" width="20.625" style="1" bestFit="1" customWidth="1"/>
    <col min="5645" max="5888" width="8.875" style="1"/>
    <col min="5889" max="5889" width="5.125" style="1" customWidth="1"/>
    <col min="5890" max="5890" width="29.375" style="1" customWidth="1"/>
    <col min="5891" max="5891" width="20.625" style="1" customWidth="1"/>
    <col min="5892" max="5892" width="22.375" style="1" customWidth="1"/>
    <col min="5893" max="5895" width="21.625" style="1" customWidth="1"/>
    <col min="5896" max="5896" width="9" style="1" customWidth="1"/>
    <col min="5897" max="5897" width="18.375" style="1" customWidth="1"/>
    <col min="5898" max="5898" width="8.875" style="1"/>
    <col min="5899" max="5899" width="22.75" style="1" customWidth="1"/>
    <col min="5900" max="5900" width="20.625" style="1" bestFit="1" customWidth="1"/>
    <col min="5901" max="6144" width="8.875" style="1"/>
    <col min="6145" max="6145" width="5.125" style="1" customWidth="1"/>
    <col min="6146" max="6146" width="29.375" style="1" customWidth="1"/>
    <col min="6147" max="6147" width="20.625" style="1" customWidth="1"/>
    <col min="6148" max="6148" width="22.375" style="1" customWidth="1"/>
    <col min="6149" max="6151" width="21.625" style="1" customWidth="1"/>
    <col min="6152" max="6152" width="9" style="1" customWidth="1"/>
    <col min="6153" max="6153" width="18.375" style="1" customWidth="1"/>
    <col min="6154" max="6154" width="8.875" style="1"/>
    <col min="6155" max="6155" width="22.75" style="1" customWidth="1"/>
    <col min="6156" max="6156" width="20.625" style="1" bestFit="1" customWidth="1"/>
    <col min="6157" max="6400" width="8.875" style="1"/>
    <col min="6401" max="6401" width="5.125" style="1" customWidth="1"/>
    <col min="6402" max="6402" width="29.375" style="1" customWidth="1"/>
    <col min="6403" max="6403" width="20.625" style="1" customWidth="1"/>
    <col min="6404" max="6404" width="22.375" style="1" customWidth="1"/>
    <col min="6405" max="6407" width="21.625" style="1" customWidth="1"/>
    <col min="6408" max="6408" width="9" style="1" customWidth="1"/>
    <col min="6409" max="6409" width="18.375" style="1" customWidth="1"/>
    <col min="6410" max="6410" width="8.875" style="1"/>
    <col min="6411" max="6411" width="22.75" style="1" customWidth="1"/>
    <col min="6412" max="6412" width="20.625" style="1" bestFit="1" customWidth="1"/>
    <col min="6413" max="6656" width="8.875" style="1"/>
    <col min="6657" max="6657" width="5.125" style="1" customWidth="1"/>
    <col min="6658" max="6658" width="29.375" style="1" customWidth="1"/>
    <col min="6659" max="6659" width="20.625" style="1" customWidth="1"/>
    <col min="6660" max="6660" width="22.375" style="1" customWidth="1"/>
    <col min="6661" max="6663" width="21.625" style="1" customWidth="1"/>
    <col min="6664" max="6664" width="9" style="1" customWidth="1"/>
    <col min="6665" max="6665" width="18.375" style="1" customWidth="1"/>
    <col min="6666" max="6666" width="8.875" style="1"/>
    <col min="6667" max="6667" width="22.75" style="1" customWidth="1"/>
    <col min="6668" max="6668" width="20.625" style="1" bestFit="1" customWidth="1"/>
    <col min="6669" max="6912" width="8.875" style="1"/>
    <col min="6913" max="6913" width="5.125" style="1" customWidth="1"/>
    <col min="6914" max="6914" width="29.375" style="1" customWidth="1"/>
    <col min="6915" max="6915" width="20.625" style="1" customWidth="1"/>
    <col min="6916" max="6916" width="22.375" style="1" customWidth="1"/>
    <col min="6917" max="6919" width="21.625" style="1" customWidth="1"/>
    <col min="6920" max="6920" width="9" style="1" customWidth="1"/>
    <col min="6921" max="6921" width="18.375" style="1" customWidth="1"/>
    <col min="6922" max="6922" width="8.875" style="1"/>
    <col min="6923" max="6923" width="22.75" style="1" customWidth="1"/>
    <col min="6924" max="6924" width="20.625" style="1" bestFit="1" customWidth="1"/>
    <col min="6925" max="7168" width="8.875" style="1"/>
    <col min="7169" max="7169" width="5.125" style="1" customWidth="1"/>
    <col min="7170" max="7170" width="29.375" style="1" customWidth="1"/>
    <col min="7171" max="7171" width="20.625" style="1" customWidth="1"/>
    <col min="7172" max="7172" width="22.375" style="1" customWidth="1"/>
    <col min="7173" max="7175" width="21.625" style="1" customWidth="1"/>
    <col min="7176" max="7176" width="9" style="1" customWidth="1"/>
    <col min="7177" max="7177" width="18.375" style="1" customWidth="1"/>
    <col min="7178" max="7178" width="8.875" style="1"/>
    <col min="7179" max="7179" width="22.75" style="1" customWidth="1"/>
    <col min="7180" max="7180" width="20.625" style="1" bestFit="1" customWidth="1"/>
    <col min="7181" max="7424" width="8.875" style="1"/>
    <col min="7425" max="7425" width="5.125" style="1" customWidth="1"/>
    <col min="7426" max="7426" width="29.375" style="1" customWidth="1"/>
    <col min="7427" max="7427" width="20.625" style="1" customWidth="1"/>
    <col min="7428" max="7428" width="22.375" style="1" customWidth="1"/>
    <col min="7429" max="7431" width="21.625" style="1" customWidth="1"/>
    <col min="7432" max="7432" width="9" style="1" customWidth="1"/>
    <col min="7433" max="7433" width="18.375" style="1" customWidth="1"/>
    <col min="7434" max="7434" width="8.875" style="1"/>
    <col min="7435" max="7435" width="22.75" style="1" customWidth="1"/>
    <col min="7436" max="7436" width="20.625" style="1" bestFit="1" customWidth="1"/>
    <col min="7437" max="7680" width="8.875" style="1"/>
    <col min="7681" max="7681" width="5.125" style="1" customWidth="1"/>
    <col min="7682" max="7682" width="29.375" style="1" customWidth="1"/>
    <col min="7683" max="7683" width="20.625" style="1" customWidth="1"/>
    <col min="7684" max="7684" width="22.375" style="1" customWidth="1"/>
    <col min="7685" max="7687" width="21.625" style="1" customWidth="1"/>
    <col min="7688" max="7688" width="9" style="1" customWidth="1"/>
    <col min="7689" max="7689" width="18.375" style="1" customWidth="1"/>
    <col min="7690" max="7690" width="8.875" style="1"/>
    <col min="7691" max="7691" width="22.75" style="1" customWidth="1"/>
    <col min="7692" max="7692" width="20.625" style="1" bestFit="1" customWidth="1"/>
    <col min="7693" max="7936" width="8.875" style="1"/>
    <col min="7937" max="7937" width="5.125" style="1" customWidth="1"/>
    <col min="7938" max="7938" width="29.375" style="1" customWidth="1"/>
    <col min="7939" max="7939" width="20.625" style="1" customWidth="1"/>
    <col min="7940" max="7940" width="22.375" style="1" customWidth="1"/>
    <col min="7941" max="7943" width="21.625" style="1" customWidth="1"/>
    <col min="7944" max="7944" width="9" style="1" customWidth="1"/>
    <col min="7945" max="7945" width="18.375" style="1" customWidth="1"/>
    <col min="7946" max="7946" width="8.875" style="1"/>
    <col min="7947" max="7947" width="22.75" style="1" customWidth="1"/>
    <col min="7948" max="7948" width="20.625" style="1" bestFit="1" customWidth="1"/>
    <col min="7949" max="8192" width="8.875" style="1"/>
    <col min="8193" max="8193" width="5.125" style="1" customWidth="1"/>
    <col min="8194" max="8194" width="29.375" style="1" customWidth="1"/>
    <col min="8195" max="8195" width="20.625" style="1" customWidth="1"/>
    <col min="8196" max="8196" width="22.375" style="1" customWidth="1"/>
    <col min="8197" max="8199" width="21.625" style="1" customWidth="1"/>
    <col min="8200" max="8200" width="9" style="1" customWidth="1"/>
    <col min="8201" max="8201" width="18.375" style="1" customWidth="1"/>
    <col min="8202" max="8202" width="8.875" style="1"/>
    <col min="8203" max="8203" width="22.75" style="1" customWidth="1"/>
    <col min="8204" max="8204" width="20.625" style="1" bestFit="1" customWidth="1"/>
    <col min="8205" max="8448" width="8.875" style="1"/>
    <col min="8449" max="8449" width="5.125" style="1" customWidth="1"/>
    <col min="8450" max="8450" width="29.375" style="1" customWidth="1"/>
    <col min="8451" max="8451" width="20.625" style="1" customWidth="1"/>
    <col min="8452" max="8452" width="22.375" style="1" customWidth="1"/>
    <col min="8453" max="8455" width="21.625" style="1" customWidth="1"/>
    <col min="8456" max="8456" width="9" style="1" customWidth="1"/>
    <col min="8457" max="8457" width="18.375" style="1" customWidth="1"/>
    <col min="8458" max="8458" width="8.875" style="1"/>
    <col min="8459" max="8459" width="22.75" style="1" customWidth="1"/>
    <col min="8460" max="8460" width="20.625" style="1" bestFit="1" customWidth="1"/>
    <col min="8461" max="8704" width="8.875" style="1"/>
    <col min="8705" max="8705" width="5.125" style="1" customWidth="1"/>
    <col min="8706" max="8706" width="29.375" style="1" customWidth="1"/>
    <col min="8707" max="8707" width="20.625" style="1" customWidth="1"/>
    <col min="8708" max="8708" width="22.375" style="1" customWidth="1"/>
    <col min="8709" max="8711" width="21.625" style="1" customWidth="1"/>
    <col min="8712" max="8712" width="9" style="1" customWidth="1"/>
    <col min="8713" max="8713" width="18.375" style="1" customWidth="1"/>
    <col min="8714" max="8714" width="8.875" style="1"/>
    <col min="8715" max="8715" width="22.75" style="1" customWidth="1"/>
    <col min="8716" max="8716" width="20.625" style="1" bestFit="1" customWidth="1"/>
    <col min="8717" max="8960" width="8.875" style="1"/>
    <col min="8961" max="8961" width="5.125" style="1" customWidth="1"/>
    <col min="8962" max="8962" width="29.375" style="1" customWidth="1"/>
    <col min="8963" max="8963" width="20.625" style="1" customWidth="1"/>
    <col min="8964" max="8964" width="22.375" style="1" customWidth="1"/>
    <col min="8965" max="8967" width="21.625" style="1" customWidth="1"/>
    <col min="8968" max="8968" width="9" style="1" customWidth="1"/>
    <col min="8969" max="8969" width="18.375" style="1" customWidth="1"/>
    <col min="8970" max="8970" width="8.875" style="1"/>
    <col min="8971" max="8971" width="22.75" style="1" customWidth="1"/>
    <col min="8972" max="8972" width="20.625" style="1" bestFit="1" customWidth="1"/>
    <col min="8973" max="9216" width="8.875" style="1"/>
    <col min="9217" max="9217" width="5.125" style="1" customWidth="1"/>
    <col min="9218" max="9218" width="29.375" style="1" customWidth="1"/>
    <col min="9219" max="9219" width="20.625" style="1" customWidth="1"/>
    <col min="9220" max="9220" width="22.375" style="1" customWidth="1"/>
    <col min="9221" max="9223" width="21.625" style="1" customWidth="1"/>
    <col min="9224" max="9224" width="9" style="1" customWidth="1"/>
    <col min="9225" max="9225" width="18.375" style="1" customWidth="1"/>
    <col min="9226" max="9226" width="8.875" style="1"/>
    <col min="9227" max="9227" width="22.75" style="1" customWidth="1"/>
    <col min="9228" max="9228" width="20.625" style="1" bestFit="1" customWidth="1"/>
    <col min="9229" max="9472" width="8.875" style="1"/>
    <col min="9473" max="9473" width="5.125" style="1" customWidth="1"/>
    <col min="9474" max="9474" width="29.375" style="1" customWidth="1"/>
    <col min="9475" max="9475" width="20.625" style="1" customWidth="1"/>
    <col min="9476" max="9476" width="22.375" style="1" customWidth="1"/>
    <col min="9477" max="9479" width="21.625" style="1" customWidth="1"/>
    <col min="9480" max="9480" width="9" style="1" customWidth="1"/>
    <col min="9481" max="9481" width="18.375" style="1" customWidth="1"/>
    <col min="9482" max="9482" width="8.875" style="1"/>
    <col min="9483" max="9483" width="22.75" style="1" customWidth="1"/>
    <col min="9484" max="9484" width="20.625" style="1" bestFit="1" customWidth="1"/>
    <col min="9485" max="9728" width="8.875" style="1"/>
    <col min="9729" max="9729" width="5.125" style="1" customWidth="1"/>
    <col min="9730" max="9730" width="29.375" style="1" customWidth="1"/>
    <col min="9731" max="9731" width="20.625" style="1" customWidth="1"/>
    <col min="9732" max="9732" width="22.375" style="1" customWidth="1"/>
    <col min="9733" max="9735" width="21.625" style="1" customWidth="1"/>
    <col min="9736" max="9736" width="9" style="1" customWidth="1"/>
    <col min="9737" max="9737" width="18.375" style="1" customWidth="1"/>
    <col min="9738" max="9738" width="8.875" style="1"/>
    <col min="9739" max="9739" width="22.75" style="1" customWidth="1"/>
    <col min="9740" max="9740" width="20.625" style="1" bestFit="1" customWidth="1"/>
    <col min="9741" max="9984" width="8.875" style="1"/>
    <col min="9985" max="9985" width="5.125" style="1" customWidth="1"/>
    <col min="9986" max="9986" width="29.375" style="1" customWidth="1"/>
    <col min="9987" max="9987" width="20.625" style="1" customWidth="1"/>
    <col min="9988" max="9988" width="22.375" style="1" customWidth="1"/>
    <col min="9989" max="9991" width="21.625" style="1" customWidth="1"/>
    <col min="9992" max="9992" width="9" style="1" customWidth="1"/>
    <col min="9993" max="9993" width="18.375" style="1" customWidth="1"/>
    <col min="9994" max="9994" width="8.875" style="1"/>
    <col min="9995" max="9995" width="22.75" style="1" customWidth="1"/>
    <col min="9996" max="9996" width="20.625" style="1" bestFit="1" customWidth="1"/>
    <col min="9997" max="10240" width="8.875" style="1"/>
    <col min="10241" max="10241" width="5.125" style="1" customWidth="1"/>
    <col min="10242" max="10242" width="29.375" style="1" customWidth="1"/>
    <col min="10243" max="10243" width="20.625" style="1" customWidth="1"/>
    <col min="10244" max="10244" width="22.375" style="1" customWidth="1"/>
    <col min="10245" max="10247" width="21.625" style="1" customWidth="1"/>
    <col min="10248" max="10248" width="9" style="1" customWidth="1"/>
    <col min="10249" max="10249" width="18.375" style="1" customWidth="1"/>
    <col min="10250" max="10250" width="8.875" style="1"/>
    <col min="10251" max="10251" width="22.75" style="1" customWidth="1"/>
    <col min="10252" max="10252" width="20.625" style="1" bestFit="1" customWidth="1"/>
    <col min="10253" max="10496" width="8.875" style="1"/>
    <col min="10497" max="10497" width="5.125" style="1" customWidth="1"/>
    <col min="10498" max="10498" width="29.375" style="1" customWidth="1"/>
    <col min="10499" max="10499" width="20.625" style="1" customWidth="1"/>
    <col min="10500" max="10500" width="22.375" style="1" customWidth="1"/>
    <col min="10501" max="10503" width="21.625" style="1" customWidth="1"/>
    <col min="10504" max="10504" width="9" style="1" customWidth="1"/>
    <col min="10505" max="10505" width="18.375" style="1" customWidth="1"/>
    <col min="10506" max="10506" width="8.875" style="1"/>
    <col min="10507" max="10507" width="22.75" style="1" customWidth="1"/>
    <col min="10508" max="10508" width="20.625" style="1" bestFit="1" customWidth="1"/>
    <col min="10509" max="10752" width="8.875" style="1"/>
    <col min="10753" max="10753" width="5.125" style="1" customWidth="1"/>
    <col min="10754" max="10754" width="29.375" style="1" customWidth="1"/>
    <col min="10755" max="10755" width="20.625" style="1" customWidth="1"/>
    <col min="10756" max="10756" width="22.375" style="1" customWidth="1"/>
    <col min="10757" max="10759" width="21.625" style="1" customWidth="1"/>
    <col min="10760" max="10760" width="9" style="1" customWidth="1"/>
    <col min="10761" max="10761" width="18.375" style="1" customWidth="1"/>
    <col min="10762" max="10762" width="8.875" style="1"/>
    <col min="10763" max="10763" width="22.75" style="1" customWidth="1"/>
    <col min="10764" max="10764" width="20.625" style="1" bestFit="1" customWidth="1"/>
    <col min="10765" max="11008" width="8.875" style="1"/>
    <col min="11009" max="11009" width="5.125" style="1" customWidth="1"/>
    <col min="11010" max="11010" width="29.375" style="1" customWidth="1"/>
    <col min="11011" max="11011" width="20.625" style="1" customWidth="1"/>
    <col min="11012" max="11012" width="22.375" style="1" customWidth="1"/>
    <col min="11013" max="11015" width="21.625" style="1" customWidth="1"/>
    <col min="11016" max="11016" width="9" style="1" customWidth="1"/>
    <col min="11017" max="11017" width="18.375" style="1" customWidth="1"/>
    <col min="11018" max="11018" width="8.875" style="1"/>
    <col min="11019" max="11019" width="22.75" style="1" customWidth="1"/>
    <col min="11020" max="11020" width="20.625" style="1" bestFit="1" customWidth="1"/>
    <col min="11021" max="11264" width="8.875" style="1"/>
    <col min="11265" max="11265" width="5.125" style="1" customWidth="1"/>
    <col min="11266" max="11266" width="29.375" style="1" customWidth="1"/>
    <col min="11267" max="11267" width="20.625" style="1" customWidth="1"/>
    <col min="11268" max="11268" width="22.375" style="1" customWidth="1"/>
    <col min="11269" max="11271" width="21.625" style="1" customWidth="1"/>
    <col min="11272" max="11272" width="9" style="1" customWidth="1"/>
    <col min="11273" max="11273" width="18.375" style="1" customWidth="1"/>
    <col min="11274" max="11274" width="8.875" style="1"/>
    <col min="11275" max="11275" width="22.75" style="1" customWidth="1"/>
    <col min="11276" max="11276" width="20.625" style="1" bestFit="1" customWidth="1"/>
    <col min="11277" max="11520" width="8.875" style="1"/>
    <col min="11521" max="11521" width="5.125" style="1" customWidth="1"/>
    <col min="11522" max="11522" width="29.375" style="1" customWidth="1"/>
    <col min="11523" max="11523" width="20.625" style="1" customWidth="1"/>
    <col min="11524" max="11524" width="22.375" style="1" customWidth="1"/>
    <col min="11525" max="11527" width="21.625" style="1" customWidth="1"/>
    <col min="11528" max="11528" width="9" style="1" customWidth="1"/>
    <col min="11529" max="11529" width="18.375" style="1" customWidth="1"/>
    <col min="11530" max="11530" width="8.875" style="1"/>
    <col min="11531" max="11531" width="22.75" style="1" customWidth="1"/>
    <col min="11532" max="11532" width="20.625" style="1" bestFit="1" customWidth="1"/>
    <col min="11533" max="11776" width="8.875" style="1"/>
    <col min="11777" max="11777" width="5.125" style="1" customWidth="1"/>
    <col min="11778" max="11778" width="29.375" style="1" customWidth="1"/>
    <col min="11779" max="11779" width="20.625" style="1" customWidth="1"/>
    <col min="11780" max="11780" width="22.375" style="1" customWidth="1"/>
    <col min="11781" max="11783" width="21.625" style="1" customWidth="1"/>
    <col min="11784" max="11784" width="9" style="1" customWidth="1"/>
    <col min="11785" max="11785" width="18.375" style="1" customWidth="1"/>
    <col min="11786" max="11786" width="8.875" style="1"/>
    <col min="11787" max="11787" width="22.75" style="1" customWidth="1"/>
    <col min="11788" max="11788" width="20.625" style="1" bestFit="1" customWidth="1"/>
    <col min="11789" max="12032" width="8.875" style="1"/>
    <col min="12033" max="12033" width="5.125" style="1" customWidth="1"/>
    <col min="12034" max="12034" width="29.375" style="1" customWidth="1"/>
    <col min="12035" max="12035" width="20.625" style="1" customWidth="1"/>
    <col min="12036" max="12036" width="22.375" style="1" customWidth="1"/>
    <col min="12037" max="12039" width="21.625" style="1" customWidth="1"/>
    <col min="12040" max="12040" width="9" style="1" customWidth="1"/>
    <col min="12041" max="12041" width="18.375" style="1" customWidth="1"/>
    <col min="12042" max="12042" width="8.875" style="1"/>
    <col min="12043" max="12043" width="22.75" style="1" customWidth="1"/>
    <col min="12044" max="12044" width="20.625" style="1" bestFit="1" customWidth="1"/>
    <col min="12045" max="12288" width="8.875" style="1"/>
    <col min="12289" max="12289" width="5.125" style="1" customWidth="1"/>
    <col min="12290" max="12290" width="29.375" style="1" customWidth="1"/>
    <col min="12291" max="12291" width="20.625" style="1" customWidth="1"/>
    <col min="12292" max="12292" width="22.375" style="1" customWidth="1"/>
    <col min="12293" max="12295" width="21.625" style="1" customWidth="1"/>
    <col min="12296" max="12296" width="9" style="1" customWidth="1"/>
    <col min="12297" max="12297" width="18.375" style="1" customWidth="1"/>
    <col min="12298" max="12298" width="8.875" style="1"/>
    <col min="12299" max="12299" width="22.75" style="1" customWidth="1"/>
    <col min="12300" max="12300" width="20.625" style="1" bestFit="1" customWidth="1"/>
    <col min="12301" max="12544" width="8.875" style="1"/>
    <col min="12545" max="12545" width="5.125" style="1" customWidth="1"/>
    <col min="12546" max="12546" width="29.375" style="1" customWidth="1"/>
    <col min="12547" max="12547" width="20.625" style="1" customWidth="1"/>
    <col min="12548" max="12548" width="22.375" style="1" customWidth="1"/>
    <col min="12549" max="12551" width="21.625" style="1" customWidth="1"/>
    <col min="12552" max="12552" width="9" style="1" customWidth="1"/>
    <col min="12553" max="12553" width="18.375" style="1" customWidth="1"/>
    <col min="12554" max="12554" width="8.875" style="1"/>
    <col min="12555" max="12555" width="22.75" style="1" customWidth="1"/>
    <col min="12556" max="12556" width="20.625" style="1" bestFit="1" customWidth="1"/>
    <col min="12557" max="12800" width="8.875" style="1"/>
    <col min="12801" max="12801" width="5.125" style="1" customWidth="1"/>
    <col min="12802" max="12802" width="29.375" style="1" customWidth="1"/>
    <col min="12803" max="12803" width="20.625" style="1" customWidth="1"/>
    <col min="12804" max="12804" width="22.375" style="1" customWidth="1"/>
    <col min="12805" max="12807" width="21.625" style="1" customWidth="1"/>
    <col min="12808" max="12808" width="9" style="1" customWidth="1"/>
    <col min="12809" max="12809" width="18.375" style="1" customWidth="1"/>
    <col min="12810" max="12810" width="8.875" style="1"/>
    <col min="12811" max="12811" width="22.75" style="1" customWidth="1"/>
    <col min="12812" max="12812" width="20.625" style="1" bestFit="1" customWidth="1"/>
    <col min="12813" max="13056" width="8.875" style="1"/>
    <col min="13057" max="13057" width="5.125" style="1" customWidth="1"/>
    <col min="13058" max="13058" width="29.375" style="1" customWidth="1"/>
    <col min="13059" max="13059" width="20.625" style="1" customWidth="1"/>
    <col min="13060" max="13060" width="22.375" style="1" customWidth="1"/>
    <col min="13061" max="13063" width="21.625" style="1" customWidth="1"/>
    <col min="13064" max="13064" width="9" style="1" customWidth="1"/>
    <col min="13065" max="13065" width="18.375" style="1" customWidth="1"/>
    <col min="13066" max="13066" width="8.875" style="1"/>
    <col min="13067" max="13067" width="22.75" style="1" customWidth="1"/>
    <col min="13068" max="13068" width="20.625" style="1" bestFit="1" customWidth="1"/>
    <col min="13069" max="13312" width="8.875" style="1"/>
    <col min="13313" max="13313" width="5.125" style="1" customWidth="1"/>
    <col min="13314" max="13314" width="29.375" style="1" customWidth="1"/>
    <col min="13315" max="13315" width="20.625" style="1" customWidth="1"/>
    <col min="13316" max="13316" width="22.375" style="1" customWidth="1"/>
    <col min="13317" max="13319" width="21.625" style="1" customWidth="1"/>
    <col min="13320" max="13320" width="9" style="1" customWidth="1"/>
    <col min="13321" max="13321" width="18.375" style="1" customWidth="1"/>
    <col min="13322" max="13322" width="8.875" style="1"/>
    <col min="13323" max="13323" width="22.75" style="1" customWidth="1"/>
    <col min="13324" max="13324" width="20.625" style="1" bestFit="1" customWidth="1"/>
    <col min="13325" max="13568" width="8.875" style="1"/>
    <col min="13569" max="13569" width="5.125" style="1" customWidth="1"/>
    <col min="13570" max="13570" width="29.375" style="1" customWidth="1"/>
    <col min="13571" max="13571" width="20.625" style="1" customWidth="1"/>
    <col min="13572" max="13572" width="22.375" style="1" customWidth="1"/>
    <col min="13573" max="13575" width="21.625" style="1" customWidth="1"/>
    <col min="13576" max="13576" width="9" style="1" customWidth="1"/>
    <col min="13577" max="13577" width="18.375" style="1" customWidth="1"/>
    <col min="13578" max="13578" width="8.875" style="1"/>
    <col min="13579" max="13579" width="22.75" style="1" customWidth="1"/>
    <col min="13580" max="13580" width="20.625" style="1" bestFit="1" customWidth="1"/>
    <col min="13581" max="13824" width="8.875" style="1"/>
    <col min="13825" max="13825" width="5.125" style="1" customWidth="1"/>
    <col min="13826" max="13826" width="29.375" style="1" customWidth="1"/>
    <col min="13827" max="13827" width="20.625" style="1" customWidth="1"/>
    <col min="13828" max="13828" width="22.375" style="1" customWidth="1"/>
    <col min="13829" max="13831" width="21.625" style="1" customWidth="1"/>
    <col min="13832" max="13832" width="9" style="1" customWidth="1"/>
    <col min="13833" max="13833" width="18.375" style="1" customWidth="1"/>
    <col min="13834" max="13834" width="8.875" style="1"/>
    <col min="13835" max="13835" width="22.75" style="1" customWidth="1"/>
    <col min="13836" max="13836" width="20.625" style="1" bestFit="1" customWidth="1"/>
    <col min="13837" max="14080" width="8.875" style="1"/>
    <col min="14081" max="14081" width="5.125" style="1" customWidth="1"/>
    <col min="14082" max="14082" width="29.375" style="1" customWidth="1"/>
    <col min="14083" max="14083" width="20.625" style="1" customWidth="1"/>
    <col min="14084" max="14084" width="22.375" style="1" customWidth="1"/>
    <col min="14085" max="14087" width="21.625" style="1" customWidth="1"/>
    <col min="14088" max="14088" width="9" style="1" customWidth="1"/>
    <col min="14089" max="14089" width="18.375" style="1" customWidth="1"/>
    <col min="14090" max="14090" width="8.875" style="1"/>
    <col min="14091" max="14091" width="22.75" style="1" customWidth="1"/>
    <col min="14092" max="14092" width="20.625" style="1" bestFit="1" customWidth="1"/>
    <col min="14093" max="14336" width="8.875" style="1"/>
    <col min="14337" max="14337" width="5.125" style="1" customWidth="1"/>
    <col min="14338" max="14338" width="29.375" style="1" customWidth="1"/>
    <col min="14339" max="14339" width="20.625" style="1" customWidth="1"/>
    <col min="14340" max="14340" width="22.375" style="1" customWidth="1"/>
    <col min="14341" max="14343" width="21.625" style="1" customWidth="1"/>
    <col min="14344" max="14344" width="9" style="1" customWidth="1"/>
    <col min="14345" max="14345" width="18.375" style="1" customWidth="1"/>
    <col min="14346" max="14346" width="8.875" style="1"/>
    <col min="14347" max="14347" width="22.75" style="1" customWidth="1"/>
    <col min="14348" max="14348" width="20.625" style="1" bestFit="1" customWidth="1"/>
    <col min="14349" max="14592" width="8.875" style="1"/>
    <col min="14593" max="14593" width="5.125" style="1" customWidth="1"/>
    <col min="14594" max="14594" width="29.375" style="1" customWidth="1"/>
    <col min="14595" max="14595" width="20.625" style="1" customWidth="1"/>
    <col min="14596" max="14596" width="22.375" style="1" customWidth="1"/>
    <col min="14597" max="14599" width="21.625" style="1" customWidth="1"/>
    <col min="14600" max="14600" width="9" style="1" customWidth="1"/>
    <col min="14601" max="14601" width="18.375" style="1" customWidth="1"/>
    <col min="14602" max="14602" width="8.875" style="1"/>
    <col min="14603" max="14603" width="22.75" style="1" customWidth="1"/>
    <col min="14604" max="14604" width="20.625" style="1" bestFit="1" customWidth="1"/>
    <col min="14605" max="14848" width="8.875" style="1"/>
    <col min="14849" max="14849" width="5.125" style="1" customWidth="1"/>
    <col min="14850" max="14850" width="29.375" style="1" customWidth="1"/>
    <col min="14851" max="14851" width="20.625" style="1" customWidth="1"/>
    <col min="14852" max="14852" width="22.375" style="1" customWidth="1"/>
    <col min="14853" max="14855" width="21.625" style="1" customWidth="1"/>
    <col min="14856" max="14856" width="9" style="1" customWidth="1"/>
    <col min="14857" max="14857" width="18.375" style="1" customWidth="1"/>
    <col min="14858" max="14858" width="8.875" style="1"/>
    <col min="14859" max="14859" width="22.75" style="1" customWidth="1"/>
    <col min="14860" max="14860" width="20.625" style="1" bestFit="1" customWidth="1"/>
    <col min="14861" max="15104" width="8.875" style="1"/>
    <col min="15105" max="15105" width="5.125" style="1" customWidth="1"/>
    <col min="15106" max="15106" width="29.375" style="1" customWidth="1"/>
    <col min="15107" max="15107" width="20.625" style="1" customWidth="1"/>
    <col min="15108" max="15108" width="22.375" style="1" customWidth="1"/>
    <col min="15109" max="15111" width="21.625" style="1" customWidth="1"/>
    <col min="15112" max="15112" width="9" style="1" customWidth="1"/>
    <col min="15113" max="15113" width="18.375" style="1" customWidth="1"/>
    <col min="15114" max="15114" width="8.875" style="1"/>
    <col min="15115" max="15115" width="22.75" style="1" customWidth="1"/>
    <col min="15116" max="15116" width="20.625" style="1" bestFit="1" customWidth="1"/>
    <col min="15117" max="15360" width="8.875" style="1"/>
    <col min="15361" max="15361" width="5.125" style="1" customWidth="1"/>
    <col min="15362" max="15362" width="29.375" style="1" customWidth="1"/>
    <col min="15363" max="15363" width="20.625" style="1" customWidth="1"/>
    <col min="15364" max="15364" width="22.375" style="1" customWidth="1"/>
    <col min="15365" max="15367" width="21.625" style="1" customWidth="1"/>
    <col min="15368" max="15368" width="9" style="1" customWidth="1"/>
    <col min="15369" max="15369" width="18.375" style="1" customWidth="1"/>
    <col min="15370" max="15370" width="8.875" style="1"/>
    <col min="15371" max="15371" width="22.75" style="1" customWidth="1"/>
    <col min="15372" max="15372" width="20.625" style="1" bestFit="1" customWidth="1"/>
    <col min="15373" max="15616" width="8.875" style="1"/>
    <col min="15617" max="15617" width="5.125" style="1" customWidth="1"/>
    <col min="15618" max="15618" width="29.375" style="1" customWidth="1"/>
    <col min="15619" max="15619" width="20.625" style="1" customWidth="1"/>
    <col min="15620" max="15620" width="22.375" style="1" customWidth="1"/>
    <col min="15621" max="15623" width="21.625" style="1" customWidth="1"/>
    <col min="15624" max="15624" width="9" style="1" customWidth="1"/>
    <col min="15625" max="15625" width="18.375" style="1" customWidth="1"/>
    <col min="15626" max="15626" width="8.875" style="1"/>
    <col min="15627" max="15627" width="22.75" style="1" customWidth="1"/>
    <col min="15628" max="15628" width="20.625" style="1" bestFit="1" customWidth="1"/>
    <col min="15629" max="15872" width="8.875" style="1"/>
    <col min="15873" max="15873" width="5.125" style="1" customWidth="1"/>
    <col min="15874" max="15874" width="29.375" style="1" customWidth="1"/>
    <col min="15875" max="15875" width="20.625" style="1" customWidth="1"/>
    <col min="15876" max="15876" width="22.375" style="1" customWidth="1"/>
    <col min="15877" max="15879" width="21.625" style="1" customWidth="1"/>
    <col min="15880" max="15880" width="9" style="1" customWidth="1"/>
    <col min="15881" max="15881" width="18.375" style="1" customWidth="1"/>
    <col min="15882" max="15882" width="8.875" style="1"/>
    <col min="15883" max="15883" width="22.75" style="1" customWidth="1"/>
    <col min="15884" max="15884" width="20.625" style="1" bestFit="1" customWidth="1"/>
    <col min="15885" max="16128" width="8.875" style="1"/>
    <col min="16129" max="16129" width="5.125" style="1" customWidth="1"/>
    <col min="16130" max="16130" width="29.375" style="1" customWidth="1"/>
    <col min="16131" max="16131" width="20.625" style="1" customWidth="1"/>
    <col min="16132" max="16132" width="22.375" style="1" customWidth="1"/>
    <col min="16133" max="16135" width="21.625" style="1" customWidth="1"/>
    <col min="16136" max="16136" width="9" style="1" customWidth="1"/>
    <col min="16137" max="16137" width="18.375" style="1" customWidth="1"/>
    <col min="16138" max="16138" width="8.875" style="1"/>
    <col min="16139" max="16139" width="22.75" style="1" customWidth="1"/>
    <col min="16140" max="16140" width="20.625" style="1" bestFit="1" customWidth="1"/>
    <col min="16141" max="16384" width="8.875" style="1"/>
  </cols>
  <sheetData>
    <row r="1" spans="1:12" ht="25.5">
      <c r="A1" s="194" t="s">
        <v>264</v>
      </c>
      <c r="B1" s="194"/>
      <c r="C1" s="194"/>
      <c r="D1" s="194"/>
      <c r="E1" s="194"/>
      <c r="F1" s="194"/>
      <c r="G1" s="194"/>
      <c r="H1" s="194"/>
      <c r="I1" s="194"/>
    </row>
    <row r="2" spans="1:12" ht="20.100000000000001" customHeight="1">
      <c r="A2" s="195" t="s">
        <v>550</v>
      </c>
      <c r="B2" s="195"/>
      <c r="C2" s="3"/>
      <c r="D2" s="3"/>
      <c r="E2" s="3"/>
      <c r="F2" s="3"/>
      <c r="G2" s="3"/>
      <c r="H2" s="3"/>
      <c r="I2" s="3" t="s">
        <v>169</v>
      </c>
    </row>
    <row r="3" spans="1:12" ht="20.100000000000001" customHeight="1">
      <c r="A3" s="196" t="s">
        <v>265</v>
      </c>
      <c r="B3" s="196" t="s">
        <v>266</v>
      </c>
      <c r="C3" s="197" t="s">
        <v>174</v>
      </c>
      <c r="D3" s="196" t="s">
        <v>267</v>
      </c>
      <c r="E3" s="196"/>
      <c r="F3" s="196"/>
      <c r="G3" s="196"/>
      <c r="H3" s="196" t="s">
        <v>268</v>
      </c>
      <c r="I3" s="196" t="s">
        <v>269</v>
      </c>
    </row>
    <row r="4" spans="1:12" ht="20.100000000000001" customHeight="1">
      <c r="A4" s="196"/>
      <c r="B4" s="196"/>
      <c r="C4" s="198"/>
      <c r="D4" s="4" t="s">
        <v>173</v>
      </c>
      <c r="E4" s="5" t="s">
        <v>270</v>
      </c>
      <c r="F4" s="4" t="s">
        <v>171</v>
      </c>
      <c r="G4" s="4" t="s">
        <v>271</v>
      </c>
      <c r="H4" s="196"/>
      <c r="I4" s="196"/>
    </row>
    <row r="5" spans="1:12" s="10" customFormat="1" ht="20.100000000000001" customHeight="1">
      <c r="A5" s="6">
        <v>1</v>
      </c>
      <c r="B5" s="7" t="s">
        <v>553</v>
      </c>
      <c r="C5" s="8">
        <f>D5+H5+I5</f>
        <v>870000000.00000012</v>
      </c>
      <c r="D5" s="8">
        <f>SUM(E5:G5)</f>
        <v>870000000.00000012</v>
      </c>
      <c r="E5" s="8">
        <f>'05交付使用资产明细表 1'!E55-'05交付使用资产明细表 1'!F55</f>
        <v>323229835.44000006</v>
      </c>
      <c r="F5" s="8">
        <f>'05交付使用资产明细表2'!J207-'05交付使用资产明细表2'!L207</f>
        <v>327665767.82000005</v>
      </c>
      <c r="G5" s="8">
        <f>'05交付使用资产明细表 1'!F55+'05交付使用资产明细表2'!L207</f>
        <v>219104396.73999998</v>
      </c>
      <c r="H5" s="8"/>
      <c r="I5" s="9"/>
      <c r="L5" s="11"/>
    </row>
    <row r="6" spans="1:12" s="10" customFormat="1" ht="20.100000000000001" customHeight="1">
      <c r="A6" s="7"/>
      <c r="B6" s="7"/>
      <c r="C6" s="9"/>
      <c r="D6" s="12"/>
      <c r="E6" s="9"/>
      <c r="F6" s="9"/>
      <c r="G6" s="9"/>
      <c r="H6" s="9"/>
      <c r="I6" s="9"/>
      <c r="L6" s="11"/>
    </row>
    <row r="7" spans="1:12" s="10" customFormat="1" ht="20.100000000000001" customHeight="1">
      <c r="A7" s="7"/>
      <c r="B7" s="7"/>
      <c r="C7" s="9"/>
      <c r="D7" s="9"/>
      <c r="E7" s="9"/>
      <c r="F7" s="9"/>
      <c r="G7" s="12"/>
      <c r="H7" s="9"/>
      <c r="I7" s="9"/>
      <c r="L7" s="11"/>
    </row>
    <row r="8" spans="1:12" s="10" customFormat="1" ht="20.100000000000001" customHeight="1">
      <c r="A8" s="7"/>
      <c r="B8" s="7"/>
      <c r="C8" s="9"/>
      <c r="D8" s="9"/>
      <c r="E8" s="9"/>
      <c r="F8" s="9"/>
      <c r="G8" s="9"/>
      <c r="H8" s="9"/>
      <c r="I8" s="9"/>
      <c r="L8" s="11"/>
    </row>
    <row r="9" spans="1:12" s="10" customFormat="1" ht="20.100000000000001" customHeight="1">
      <c r="A9" s="7"/>
      <c r="B9" s="7"/>
      <c r="C9" s="9"/>
      <c r="D9" s="9"/>
      <c r="E9" s="9"/>
      <c r="F9" s="9"/>
      <c r="G9" s="9"/>
      <c r="H9" s="9"/>
      <c r="I9" s="9"/>
      <c r="L9" s="11"/>
    </row>
    <row r="10" spans="1:12" s="10" customFormat="1" ht="20.100000000000001" customHeight="1">
      <c r="A10" s="7"/>
      <c r="B10" s="7"/>
      <c r="C10" s="9"/>
      <c r="D10" s="9"/>
      <c r="E10" s="9"/>
      <c r="F10" s="9"/>
      <c r="G10" s="9"/>
      <c r="H10" s="9"/>
      <c r="I10" s="9"/>
      <c r="L10" s="11"/>
    </row>
    <row r="11" spans="1:12" s="10" customFormat="1" ht="20.100000000000001" customHeight="1">
      <c r="A11" s="7"/>
      <c r="B11" s="7"/>
      <c r="C11" s="9"/>
      <c r="D11" s="9"/>
      <c r="E11" s="9"/>
      <c r="F11" s="9"/>
      <c r="G11" s="9"/>
      <c r="H11" s="9"/>
      <c r="I11" s="9"/>
      <c r="L11" s="11"/>
    </row>
    <row r="12" spans="1:12" s="10" customFormat="1" ht="20.100000000000001" customHeight="1">
      <c r="A12" s="7"/>
      <c r="B12" s="7"/>
      <c r="C12" s="9"/>
      <c r="D12" s="9"/>
      <c r="E12" s="9"/>
      <c r="F12" s="9"/>
      <c r="G12" s="9"/>
      <c r="H12" s="9"/>
      <c r="I12" s="9"/>
    </row>
    <row r="13" spans="1:12" s="10" customFormat="1" ht="20.100000000000001" customHeight="1">
      <c r="A13" s="7"/>
      <c r="B13" s="7"/>
      <c r="C13" s="9"/>
      <c r="D13" s="9"/>
      <c r="E13" s="9"/>
      <c r="F13" s="9"/>
      <c r="G13" s="9"/>
      <c r="H13" s="9"/>
      <c r="I13" s="9"/>
    </row>
    <row r="14" spans="1:12" s="10" customFormat="1" ht="20.100000000000001" customHeight="1">
      <c r="A14" s="7"/>
      <c r="B14" s="7"/>
      <c r="C14" s="9"/>
      <c r="D14" s="9"/>
      <c r="E14" s="9"/>
      <c r="F14" s="9"/>
      <c r="G14" s="9"/>
      <c r="H14" s="9"/>
      <c r="I14" s="9"/>
    </row>
    <row r="15" spans="1:12" s="10" customFormat="1" ht="20.100000000000001" customHeight="1">
      <c r="A15" s="7"/>
      <c r="B15" s="4" t="s">
        <v>173</v>
      </c>
      <c r="C15" s="8">
        <f>C5</f>
        <v>870000000.00000012</v>
      </c>
      <c r="D15" s="8">
        <f>D5</f>
        <v>870000000.00000012</v>
      </c>
      <c r="E15" s="8">
        <f>E5</f>
        <v>323229835.44000006</v>
      </c>
      <c r="F15" s="8">
        <f>F5</f>
        <v>327665767.82000005</v>
      </c>
      <c r="G15" s="8">
        <f>G5</f>
        <v>219104396.73999998</v>
      </c>
      <c r="H15" s="8"/>
      <c r="I15" s="8"/>
    </row>
    <row r="16" spans="1:12" s="10" customFormat="1" ht="20.100000000000001" customHeight="1">
      <c r="A16" s="13"/>
      <c r="B16" s="13"/>
      <c r="C16" s="13"/>
      <c r="D16" s="13"/>
      <c r="E16" s="13"/>
      <c r="F16" s="13"/>
      <c r="G16" s="13"/>
      <c r="H16" s="13"/>
      <c r="I16" s="13"/>
      <c r="J16" s="13"/>
    </row>
    <row r="17" spans="1:10" s="10" customFormat="1" ht="20.100000000000001" customHeight="1">
      <c r="A17" s="13"/>
      <c r="B17" s="14" t="s">
        <v>547</v>
      </c>
      <c r="C17" s="13"/>
      <c r="D17" s="13" t="s">
        <v>272</v>
      </c>
      <c r="E17" s="13"/>
      <c r="F17" s="14" t="s">
        <v>548</v>
      </c>
      <c r="G17" s="13"/>
      <c r="H17" s="13"/>
      <c r="I17" s="13" t="s">
        <v>272</v>
      </c>
      <c r="J17" s="13"/>
    </row>
    <row r="18" spans="1:10" s="10" customFormat="1" ht="20.100000000000001" customHeight="1">
      <c r="A18" s="13"/>
      <c r="B18" s="13"/>
      <c r="C18" s="13"/>
      <c r="D18" s="13"/>
      <c r="E18" s="13"/>
      <c r="F18" s="13"/>
      <c r="G18" s="13"/>
      <c r="H18" s="13"/>
      <c r="I18" s="13"/>
      <c r="J18" s="13"/>
    </row>
    <row r="19" spans="1:10" s="10" customFormat="1" ht="20.100000000000001" customHeight="1">
      <c r="A19" s="13"/>
      <c r="B19" s="15" t="s">
        <v>273</v>
      </c>
      <c r="C19" s="193" t="s">
        <v>274</v>
      </c>
      <c r="D19" s="193"/>
      <c r="E19" s="13"/>
      <c r="F19" s="15" t="s">
        <v>273</v>
      </c>
      <c r="G19" s="15"/>
      <c r="H19" s="13"/>
      <c r="I19" s="16" t="s">
        <v>274</v>
      </c>
      <c r="J19" s="13"/>
    </row>
    <row r="20" spans="1:10" s="10" customFormat="1">
      <c r="A20" s="13"/>
      <c r="B20" s="13"/>
      <c r="C20" s="13"/>
      <c r="D20" s="13"/>
      <c r="E20" s="13"/>
      <c r="F20" s="13"/>
      <c r="G20" s="13"/>
      <c r="H20" s="13"/>
      <c r="I20" s="13"/>
      <c r="J20" s="13"/>
    </row>
    <row r="21" spans="1:10" s="10" customFormat="1">
      <c r="A21" s="13"/>
      <c r="B21" s="13"/>
      <c r="C21" s="13"/>
      <c r="D21" s="13"/>
      <c r="E21" s="13"/>
      <c r="F21" s="13"/>
      <c r="G21" s="166"/>
      <c r="H21" s="13"/>
      <c r="I21" s="13"/>
      <c r="J21" s="13"/>
    </row>
    <row r="22" spans="1:10" s="10" customFormat="1"/>
    <row r="30" spans="1:10">
      <c r="D30" s="152"/>
      <c r="E30" s="152"/>
      <c r="F30" s="153"/>
      <c r="G30" s="121"/>
    </row>
    <row r="31" spans="1:10">
      <c r="D31" s="152"/>
      <c r="E31" s="152"/>
      <c r="F31" s="153"/>
      <c r="G31" s="121"/>
    </row>
    <row r="32" spans="1:10">
      <c r="D32" s="152"/>
      <c r="E32" s="152"/>
      <c r="F32" s="153"/>
      <c r="G32" s="121"/>
    </row>
  </sheetData>
  <mergeCells count="9">
    <mergeCell ref="C19:D19"/>
    <mergeCell ref="A1:I1"/>
    <mergeCell ref="A2:B2"/>
    <mergeCell ref="A3:A4"/>
    <mergeCell ref="B3:B4"/>
    <mergeCell ref="C3:C4"/>
    <mergeCell ref="D3:G3"/>
    <mergeCell ref="H3:H4"/>
    <mergeCell ref="I3:I4"/>
  </mergeCells>
  <phoneticPr fontId="1" type="noConversion"/>
  <printOptions horizontalCentered="1"/>
  <pageMargins left="0.70866141732283472" right="0.39370078740157483" top="0.51181102362204722" bottom="0.35433070866141736" header="0.35433070866141736" footer="0.27559055118110237"/>
  <pageSetup paperSize="9" scale="91" fitToHeight="0" orientation="landscape" r:id="rId1"/>
  <headerFooter>
    <oddFooter>&amp;C 第 &amp;P+10 页 共 17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P62"/>
  <sheetViews>
    <sheetView tabSelected="1" view="pageBreakPreview" zoomScaleNormal="100" zoomScaleSheetLayoutView="100" workbookViewId="0">
      <selection activeCell="F8" sqref="F8"/>
    </sheetView>
  </sheetViews>
  <sheetFormatPr defaultColWidth="8.875" defaultRowHeight="13.5"/>
  <cols>
    <col min="1" max="1" width="8" style="69" customWidth="1"/>
    <col min="2" max="2" width="28.75" style="66" customWidth="1"/>
    <col min="3" max="3" width="15.125" style="33" bestFit="1" customWidth="1"/>
    <col min="4" max="4" width="9.5" style="33" bestFit="1" customWidth="1"/>
    <col min="5" max="6" width="20.75" style="33" bestFit="1" customWidth="1"/>
    <col min="7" max="7" width="5.25" style="33" bestFit="1" customWidth="1"/>
    <col min="8" max="8" width="8.375" style="33" customWidth="1"/>
    <col min="9" max="10" width="5.25" style="33" bestFit="1" customWidth="1"/>
    <col min="11" max="12" width="10" style="33" customWidth="1"/>
    <col min="13" max="16" width="5.625" style="33" customWidth="1"/>
    <col min="17" max="16384" width="8.875" style="33"/>
  </cols>
  <sheetData>
    <row r="1" spans="1:16" ht="25.5">
      <c r="B1" s="200" t="s">
        <v>275</v>
      </c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6">
      <c r="A2" s="21"/>
      <c r="B2" s="201" t="s">
        <v>549</v>
      </c>
      <c r="C2" s="201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202" t="s">
        <v>276</v>
      </c>
      <c r="P2" s="202"/>
    </row>
    <row r="3" spans="1:16">
      <c r="A3" s="203" t="s">
        <v>265</v>
      </c>
      <c r="B3" s="204" t="s">
        <v>266</v>
      </c>
      <c r="C3" s="204" t="s">
        <v>267</v>
      </c>
      <c r="D3" s="204"/>
      <c r="E3" s="204"/>
      <c r="F3" s="204"/>
      <c r="G3" s="204"/>
      <c r="H3" s="204"/>
      <c r="I3" s="204"/>
      <c r="J3" s="204"/>
      <c r="K3" s="204"/>
      <c r="L3" s="204"/>
      <c r="M3" s="204" t="s">
        <v>268</v>
      </c>
      <c r="N3" s="204"/>
      <c r="O3" s="204" t="s">
        <v>269</v>
      </c>
      <c r="P3" s="204"/>
    </row>
    <row r="4" spans="1:16">
      <c r="A4" s="203"/>
      <c r="B4" s="204"/>
      <c r="C4" s="204" t="s">
        <v>277</v>
      </c>
      <c r="D4" s="204"/>
      <c r="E4" s="204"/>
      <c r="F4" s="204"/>
      <c r="G4" s="204" t="s">
        <v>278</v>
      </c>
      <c r="H4" s="204"/>
      <c r="I4" s="204"/>
      <c r="J4" s="204"/>
      <c r="K4" s="204"/>
      <c r="L4" s="204"/>
      <c r="M4" s="204" t="s">
        <v>279</v>
      </c>
      <c r="N4" s="204" t="s">
        <v>280</v>
      </c>
      <c r="O4" s="204" t="s">
        <v>279</v>
      </c>
      <c r="P4" s="204" t="s">
        <v>280</v>
      </c>
    </row>
    <row r="5" spans="1:16" ht="27">
      <c r="A5" s="203"/>
      <c r="B5" s="204"/>
      <c r="C5" s="17" t="s">
        <v>281</v>
      </c>
      <c r="D5" s="17" t="s">
        <v>282</v>
      </c>
      <c r="E5" s="17" t="s">
        <v>280</v>
      </c>
      <c r="F5" s="17" t="s">
        <v>283</v>
      </c>
      <c r="G5" s="17" t="s">
        <v>279</v>
      </c>
      <c r="H5" s="17" t="s">
        <v>284</v>
      </c>
      <c r="I5" s="17" t="s">
        <v>285</v>
      </c>
      <c r="J5" s="17" t="s">
        <v>280</v>
      </c>
      <c r="K5" s="17" t="s">
        <v>286</v>
      </c>
      <c r="L5" s="17" t="s">
        <v>283</v>
      </c>
      <c r="M5" s="204"/>
      <c r="N5" s="204"/>
      <c r="O5" s="204"/>
      <c r="P5" s="204"/>
    </row>
    <row r="6" spans="1:16" ht="20.100000000000001" customHeight="1">
      <c r="A6" s="19" t="s">
        <v>167</v>
      </c>
      <c r="B6" s="20" t="s">
        <v>287</v>
      </c>
      <c r="C6" s="70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20.100000000000001" customHeight="1">
      <c r="A7" s="19" t="s">
        <v>16</v>
      </c>
      <c r="B7" s="20" t="s">
        <v>288</v>
      </c>
      <c r="C7" s="70"/>
      <c r="D7" s="38"/>
      <c r="E7" s="45">
        <f>SUM(E8:E9)</f>
        <v>21677066.233016182</v>
      </c>
      <c r="F7" s="45">
        <f>SUM(F8:F9)</f>
        <v>5771186.9530161815</v>
      </c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16" ht="20.100000000000001" customHeight="1">
      <c r="A8" s="47">
        <v>1</v>
      </c>
      <c r="B8" s="70" t="s">
        <v>0</v>
      </c>
      <c r="C8" s="70" t="s">
        <v>289</v>
      </c>
      <c r="D8" s="38"/>
      <c r="E8" s="45">
        <v>20806512.679911476</v>
      </c>
      <c r="F8" s="45">
        <v>5539415.3999114744</v>
      </c>
      <c r="G8" s="38"/>
      <c r="H8" s="38"/>
      <c r="I8" s="38"/>
      <c r="J8" s="38"/>
      <c r="K8" s="38"/>
      <c r="L8" s="38"/>
      <c r="M8" s="38"/>
      <c r="N8" s="38"/>
      <c r="O8" s="38"/>
      <c r="P8" s="38"/>
    </row>
    <row r="9" spans="1:16" ht="20.100000000000001" customHeight="1">
      <c r="A9" s="47">
        <v>2</v>
      </c>
      <c r="B9" s="70" t="s">
        <v>1</v>
      </c>
      <c r="C9" s="70"/>
      <c r="D9" s="38"/>
      <c r="E9" s="45">
        <v>870553.55310470727</v>
      </c>
      <c r="F9" s="45">
        <v>231771.55310470724</v>
      </c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6" ht="20.100000000000001" customHeight="1">
      <c r="A10" s="19" t="s">
        <v>17</v>
      </c>
      <c r="B10" s="20" t="s">
        <v>292</v>
      </c>
      <c r="C10" s="70"/>
      <c r="D10" s="38"/>
      <c r="E10" s="45">
        <f>SUM(E11:E24)</f>
        <v>260713881.37823489</v>
      </c>
      <c r="F10" s="45">
        <f>SUM(F11:F24)</f>
        <v>69411078.718234882</v>
      </c>
      <c r="G10" s="38"/>
      <c r="H10" s="38"/>
      <c r="I10" s="38"/>
      <c r="J10" s="38"/>
      <c r="K10" s="38"/>
      <c r="L10" s="38"/>
      <c r="M10" s="38"/>
      <c r="N10" s="38"/>
      <c r="O10" s="38"/>
      <c r="P10" s="38"/>
    </row>
    <row r="11" spans="1:16" ht="20.100000000000001" customHeight="1">
      <c r="A11" s="47">
        <v>1</v>
      </c>
      <c r="B11" s="70" t="s">
        <v>2</v>
      </c>
      <c r="C11" s="70"/>
      <c r="D11" s="76">
        <v>219.6</v>
      </c>
      <c r="E11" s="45">
        <v>4226842.8704412412</v>
      </c>
      <c r="F11" s="45">
        <v>1125332.1904412408</v>
      </c>
      <c r="G11" s="38"/>
      <c r="H11" s="38"/>
      <c r="I11" s="38"/>
      <c r="J11" s="38"/>
      <c r="K11" s="38"/>
      <c r="L11" s="38"/>
      <c r="M11" s="38"/>
      <c r="N11" s="38"/>
      <c r="O11" s="38"/>
      <c r="P11" s="38"/>
    </row>
    <row r="12" spans="1:16" ht="20.100000000000001" customHeight="1">
      <c r="A12" s="47">
        <v>2</v>
      </c>
      <c r="B12" s="70" t="s">
        <v>3</v>
      </c>
      <c r="C12" s="71"/>
      <c r="D12" s="76">
        <v>240</v>
      </c>
      <c r="E12" s="45">
        <v>1215010.1057262183</v>
      </c>
      <c r="F12" s="45">
        <v>323477.83572621836</v>
      </c>
      <c r="G12" s="38"/>
      <c r="H12" s="38"/>
      <c r="I12" s="38"/>
      <c r="J12" s="38"/>
      <c r="K12" s="38"/>
      <c r="L12" s="38"/>
      <c r="M12" s="38"/>
      <c r="N12" s="38"/>
      <c r="O12" s="38"/>
      <c r="P12" s="38"/>
    </row>
    <row r="13" spans="1:16" ht="20.100000000000001" customHeight="1">
      <c r="A13" s="47">
        <v>3</v>
      </c>
      <c r="B13" s="70" t="s">
        <v>4</v>
      </c>
      <c r="C13" s="71"/>
      <c r="D13" s="76">
        <v>300</v>
      </c>
      <c r="E13" s="45">
        <v>1382479.278628577</v>
      </c>
      <c r="F13" s="45">
        <v>368063.93862857693</v>
      </c>
      <c r="G13" s="38"/>
      <c r="H13" s="38"/>
      <c r="I13" s="38"/>
      <c r="J13" s="38"/>
      <c r="K13" s="38"/>
      <c r="L13" s="38"/>
      <c r="M13" s="38"/>
      <c r="N13" s="38"/>
      <c r="O13" s="38"/>
      <c r="P13" s="38"/>
    </row>
    <row r="14" spans="1:16" ht="20.100000000000001" customHeight="1">
      <c r="A14" s="47">
        <v>4</v>
      </c>
      <c r="B14" s="71" t="s">
        <v>5</v>
      </c>
      <c r="C14" s="70"/>
      <c r="D14" s="76">
        <v>50.85</v>
      </c>
      <c r="E14" s="45">
        <v>357791.71555769775</v>
      </c>
      <c r="F14" s="45">
        <v>95256.565557697744</v>
      </c>
      <c r="G14" s="38"/>
      <c r="H14" s="38"/>
      <c r="I14" s="38"/>
      <c r="J14" s="38"/>
      <c r="K14" s="38"/>
      <c r="L14" s="38"/>
      <c r="M14" s="38"/>
      <c r="N14" s="38"/>
      <c r="O14" s="38"/>
      <c r="P14" s="38"/>
    </row>
    <row r="15" spans="1:16" ht="20.100000000000001" customHeight="1">
      <c r="A15" s="47">
        <v>5</v>
      </c>
      <c r="B15" s="71" t="s">
        <v>6</v>
      </c>
      <c r="C15" s="70"/>
      <c r="D15" s="76">
        <v>43.2</v>
      </c>
      <c r="E15" s="45">
        <v>523802.35671745293</v>
      </c>
      <c r="F15" s="45">
        <v>139454.35671745293</v>
      </c>
      <c r="G15" s="38"/>
      <c r="H15" s="38"/>
      <c r="I15" s="38"/>
      <c r="J15" s="38"/>
      <c r="K15" s="38"/>
      <c r="L15" s="38"/>
      <c r="M15" s="38"/>
      <c r="N15" s="38"/>
      <c r="O15" s="38"/>
      <c r="P15" s="38"/>
    </row>
    <row r="16" spans="1:16" ht="20.100000000000001" customHeight="1">
      <c r="A16" s="47">
        <v>6</v>
      </c>
      <c r="B16" s="71" t="s">
        <v>7</v>
      </c>
      <c r="C16" s="70"/>
      <c r="D16" s="76">
        <v>370.38</v>
      </c>
      <c r="E16" s="45">
        <v>1514298.8922617801</v>
      </c>
      <c r="F16" s="45">
        <v>403158.8922617801</v>
      </c>
      <c r="G16" s="38"/>
      <c r="H16" s="38"/>
      <c r="I16" s="38"/>
      <c r="J16" s="38"/>
      <c r="K16" s="38"/>
      <c r="L16" s="38"/>
      <c r="M16" s="38"/>
      <c r="N16" s="38"/>
      <c r="O16" s="38"/>
      <c r="P16" s="38"/>
    </row>
    <row r="17" spans="1:16" ht="20.100000000000001" customHeight="1">
      <c r="A17" s="47">
        <v>7</v>
      </c>
      <c r="B17" s="71" t="s">
        <v>8</v>
      </c>
      <c r="C17" s="70"/>
      <c r="D17" s="76">
        <v>2495.56</v>
      </c>
      <c r="E17" s="45">
        <v>10657079.867465494</v>
      </c>
      <c r="F17" s="45">
        <v>2837284.3274654932</v>
      </c>
      <c r="G17" s="38"/>
      <c r="H17" s="38"/>
      <c r="I17" s="38"/>
      <c r="J17" s="38"/>
      <c r="K17" s="38"/>
      <c r="L17" s="38"/>
      <c r="M17" s="38"/>
      <c r="N17" s="38"/>
      <c r="O17" s="38"/>
      <c r="P17" s="38"/>
    </row>
    <row r="18" spans="1:16" ht="20.100000000000001" customHeight="1">
      <c r="A18" s="47">
        <v>8</v>
      </c>
      <c r="B18" s="71" t="s">
        <v>9</v>
      </c>
      <c r="C18" s="70"/>
      <c r="D18" s="76">
        <v>3252.12</v>
      </c>
      <c r="E18" s="45">
        <v>18731452.774621364</v>
      </c>
      <c r="F18" s="45">
        <v>4986962.474621363</v>
      </c>
      <c r="G18" s="38"/>
      <c r="H18" s="38"/>
      <c r="I18" s="38"/>
      <c r="J18" s="38"/>
      <c r="K18" s="38"/>
      <c r="L18" s="38"/>
      <c r="M18" s="38"/>
      <c r="N18" s="38"/>
      <c r="O18" s="38"/>
      <c r="P18" s="38"/>
    </row>
    <row r="19" spans="1:16" ht="20.100000000000001" customHeight="1">
      <c r="A19" s="47">
        <v>9</v>
      </c>
      <c r="B19" s="71" t="s">
        <v>10</v>
      </c>
      <c r="C19" s="70" t="s">
        <v>293</v>
      </c>
      <c r="D19" s="76">
        <v>27392</v>
      </c>
      <c r="E19" s="45">
        <v>124945137.36182594</v>
      </c>
      <c r="F19" s="45">
        <v>33264729.591825958</v>
      </c>
      <c r="G19" s="38"/>
      <c r="H19" s="38"/>
      <c r="I19" s="38"/>
      <c r="J19" s="38"/>
      <c r="K19" s="38"/>
      <c r="L19" s="38"/>
      <c r="M19" s="38"/>
      <c r="N19" s="38"/>
      <c r="O19" s="38"/>
      <c r="P19" s="38"/>
    </row>
    <row r="20" spans="1:16" ht="20.100000000000001" customHeight="1">
      <c r="A20" s="47">
        <v>10</v>
      </c>
      <c r="B20" s="71" t="s">
        <v>11</v>
      </c>
      <c r="C20" s="70"/>
      <c r="D20" s="76"/>
      <c r="E20" s="45">
        <v>29982338.525981572</v>
      </c>
      <c r="F20" s="45">
        <v>7982338.5259815706</v>
      </c>
      <c r="G20" s="38"/>
      <c r="H20" s="38"/>
      <c r="I20" s="38"/>
      <c r="J20" s="38"/>
      <c r="K20" s="38"/>
      <c r="L20" s="38"/>
      <c r="M20" s="38"/>
      <c r="N20" s="38"/>
      <c r="O20" s="38"/>
      <c r="P20" s="38"/>
    </row>
    <row r="21" spans="1:16" ht="20.100000000000001" customHeight="1">
      <c r="A21" s="47">
        <v>11</v>
      </c>
      <c r="B21" s="71" t="s">
        <v>12</v>
      </c>
      <c r="C21" s="70"/>
      <c r="D21" s="76"/>
      <c r="E21" s="45">
        <v>47699174.927697957</v>
      </c>
      <c r="F21" s="45">
        <v>12699174.927697953</v>
      </c>
      <c r="G21" s="38"/>
      <c r="H21" s="38"/>
      <c r="I21" s="38"/>
      <c r="J21" s="38"/>
      <c r="K21" s="38"/>
      <c r="L21" s="38"/>
      <c r="M21" s="38"/>
      <c r="N21" s="38"/>
      <c r="O21" s="38"/>
      <c r="P21" s="38"/>
    </row>
    <row r="22" spans="1:16" ht="20.100000000000001" customHeight="1">
      <c r="A22" s="47">
        <v>12</v>
      </c>
      <c r="B22" s="71" t="s">
        <v>13</v>
      </c>
      <c r="C22" s="70"/>
      <c r="D22" s="76">
        <v>555</v>
      </c>
      <c r="E22" s="45">
        <v>3359341.0969200721</v>
      </c>
      <c r="F22" s="45">
        <v>894373.12692007201</v>
      </c>
      <c r="G22" s="38"/>
      <c r="H22" s="38"/>
      <c r="I22" s="38"/>
      <c r="J22" s="38"/>
      <c r="K22" s="38"/>
      <c r="L22" s="38"/>
      <c r="M22" s="38"/>
      <c r="N22" s="38"/>
      <c r="O22" s="38"/>
      <c r="P22" s="38"/>
    </row>
    <row r="23" spans="1:16" ht="20.100000000000001" customHeight="1">
      <c r="A23" s="47">
        <v>13</v>
      </c>
      <c r="B23" s="71" t="s">
        <v>14</v>
      </c>
      <c r="C23" s="70"/>
      <c r="D23" s="76">
        <v>484</v>
      </c>
      <c r="E23" s="45">
        <v>8659647.8753847796</v>
      </c>
      <c r="F23" s="45">
        <v>2305498.6453847787</v>
      </c>
      <c r="G23" s="38"/>
      <c r="H23" s="38"/>
      <c r="I23" s="38"/>
      <c r="J23" s="38"/>
      <c r="K23" s="38"/>
      <c r="L23" s="38"/>
      <c r="M23" s="38"/>
      <c r="N23" s="38"/>
      <c r="O23" s="38"/>
      <c r="P23" s="38"/>
    </row>
    <row r="24" spans="1:16" ht="20.100000000000001" customHeight="1">
      <c r="A24" s="47">
        <v>14</v>
      </c>
      <c r="B24" s="71" t="s">
        <v>15</v>
      </c>
      <c r="C24" s="70"/>
      <c r="D24" s="76">
        <v>872.1</v>
      </c>
      <c r="E24" s="45">
        <v>7459483.7290047351</v>
      </c>
      <c r="F24" s="45">
        <v>1985973.3190047352</v>
      </c>
      <c r="G24" s="38"/>
      <c r="H24" s="38"/>
      <c r="I24" s="38"/>
      <c r="J24" s="38"/>
      <c r="K24" s="38"/>
      <c r="L24" s="38"/>
      <c r="M24" s="38"/>
      <c r="N24" s="38"/>
      <c r="O24" s="38"/>
      <c r="P24" s="38"/>
    </row>
    <row r="25" spans="1:16" ht="20.100000000000001" customHeight="1">
      <c r="A25" s="19" t="s">
        <v>18</v>
      </c>
      <c r="B25" s="20" t="s">
        <v>294</v>
      </c>
      <c r="C25" s="70"/>
      <c r="D25" s="38"/>
      <c r="E25" s="45">
        <f>SUM(E26:E31)</f>
        <v>20692412.110470369</v>
      </c>
      <c r="F25" s="45">
        <f>SUM(F26:F31)</f>
        <v>5509037.8704703702</v>
      </c>
      <c r="G25" s="38"/>
      <c r="H25" s="38"/>
      <c r="I25" s="38"/>
      <c r="J25" s="38"/>
      <c r="K25" s="38"/>
      <c r="L25" s="38"/>
      <c r="M25" s="38"/>
      <c r="N25" s="38"/>
      <c r="O25" s="38"/>
      <c r="P25" s="38"/>
    </row>
    <row r="26" spans="1:16" ht="20.100000000000001" customHeight="1">
      <c r="A26" s="47">
        <v>1</v>
      </c>
      <c r="B26" s="70" t="s">
        <v>19</v>
      </c>
      <c r="C26" s="70"/>
      <c r="D26" s="38"/>
      <c r="E26" s="45">
        <v>354336.72803432768</v>
      </c>
      <c r="F26" s="45">
        <v>94336.728034327651</v>
      </c>
      <c r="G26" s="38"/>
      <c r="H26" s="38"/>
      <c r="I26" s="38"/>
      <c r="J26" s="38"/>
      <c r="K26" s="38"/>
      <c r="L26" s="38"/>
      <c r="M26" s="38"/>
      <c r="N26" s="38"/>
      <c r="O26" s="38"/>
      <c r="P26" s="38"/>
    </row>
    <row r="27" spans="1:16" ht="20.100000000000001" customHeight="1">
      <c r="A27" s="47">
        <v>2</v>
      </c>
      <c r="B27" s="70" t="s">
        <v>20</v>
      </c>
      <c r="C27" s="70"/>
      <c r="D27" s="38"/>
      <c r="E27" s="45">
        <v>18009164.202344701</v>
      </c>
      <c r="F27" s="45">
        <v>4794664.2023447026</v>
      </c>
      <c r="G27" s="38"/>
      <c r="H27" s="38"/>
      <c r="I27" s="38"/>
      <c r="J27" s="38"/>
      <c r="K27" s="38"/>
      <c r="L27" s="38"/>
      <c r="M27" s="38"/>
      <c r="N27" s="38"/>
      <c r="O27" s="38"/>
      <c r="P27" s="38"/>
    </row>
    <row r="28" spans="1:16" ht="20.100000000000001" customHeight="1">
      <c r="A28" s="47">
        <v>3</v>
      </c>
      <c r="B28" s="70" t="s">
        <v>21</v>
      </c>
      <c r="C28" s="70"/>
      <c r="D28" s="38"/>
      <c r="E28" s="45">
        <v>953983.49855395895</v>
      </c>
      <c r="F28" s="45">
        <v>253983.49855395901</v>
      </c>
      <c r="G28" s="38"/>
      <c r="H28" s="38"/>
      <c r="I28" s="38"/>
      <c r="J28" s="38"/>
      <c r="K28" s="38"/>
      <c r="L28" s="38"/>
      <c r="M28" s="38"/>
      <c r="N28" s="38"/>
      <c r="O28" s="38"/>
      <c r="P28" s="38"/>
    </row>
    <row r="29" spans="1:16" ht="20.100000000000001" customHeight="1">
      <c r="A29" s="47">
        <v>4</v>
      </c>
      <c r="B29" s="70" t="s">
        <v>22</v>
      </c>
      <c r="C29" s="70"/>
      <c r="D29" s="38"/>
      <c r="E29" s="45">
        <v>66607.454949094055</v>
      </c>
      <c r="F29" s="45">
        <v>17733.214949094065</v>
      </c>
      <c r="G29" s="38"/>
      <c r="H29" s="38"/>
      <c r="I29" s="38"/>
      <c r="J29" s="38"/>
      <c r="K29" s="38"/>
      <c r="L29" s="38"/>
      <c r="M29" s="38"/>
      <c r="N29" s="38"/>
      <c r="O29" s="38"/>
      <c r="P29" s="38"/>
    </row>
    <row r="30" spans="1:16" ht="20.100000000000001" customHeight="1">
      <c r="A30" s="47">
        <v>5</v>
      </c>
      <c r="B30" s="70" t="s">
        <v>23</v>
      </c>
      <c r="C30" s="70"/>
      <c r="D30" s="38"/>
      <c r="E30" s="45">
        <v>1063010.184102983</v>
      </c>
      <c r="F30" s="45">
        <v>283010.18410298292</v>
      </c>
      <c r="G30" s="38"/>
      <c r="H30" s="38"/>
      <c r="I30" s="38"/>
      <c r="J30" s="38"/>
      <c r="K30" s="38"/>
      <c r="L30" s="38"/>
      <c r="M30" s="38"/>
      <c r="N30" s="38"/>
      <c r="O30" s="38"/>
      <c r="P30" s="38"/>
    </row>
    <row r="31" spans="1:16" ht="20.100000000000001" customHeight="1">
      <c r="A31" s="47">
        <v>6</v>
      </c>
      <c r="B31" s="70" t="s">
        <v>24</v>
      </c>
      <c r="C31" s="70"/>
      <c r="D31" s="38"/>
      <c r="E31" s="45">
        <v>245310.04248530374</v>
      </c>
      <c r="F31" s="45">
        <v>65310.042485303748</v>
      </c>
      <c r="G31" s="38"/>
      <c r="H31" s="38"/>
      <c r="I31" s="38"/>
      <c r="J31" s="38"/>
      <c r="K31" s="38"/>
      <c r="L31" s="38"/>
      <c r="M31" s="38"/>
      <c r="N31" s="38"/>
      <c r="O31" s="38"/>
      <c r="P31" s="38"/>
    </row>
    <row r="32" spans="1:16" ht="20.100000000000001" customHeight="1">
      <c r="A32" s="19" t="s">
        <v>29</v>
      </c>
      <c r="B32" s="72" t="s">
        <v>25</v>
      </c>
      <c r="C32" s="70"/>
      <c r="D32" s="38"/>
      <c r="E32" s="45">
        <f>SUM(E33:E35)</f>
        <v>22290988.003758103</v>
      </c>
      <c r="F32" s="45">
        <f>SUM(F33:F35)</f>
        <v>5934634.2237581033</v>
      </c>
      <c r="G32" s="38"/>
      <c r="H32" s="38"/>
      <c r="I32" s="38"/>
      <c r="J32" s="38"/>
      <c r="K32" s="38"/>
      <c r="L32" s="38"/>
      <c r="M32" s="38"/>
      <c r="N32" s="38"/>
      <c r="O32" s="38"/>
      <c r="P32" s="38"/>
    </row>
    <row r="33" spans="1:16" ht="20.100000000000001" customHeight="1">
      <c r="A33" s="47">
        <v>1</v>
      </c>
      <c r="B33" s="71" t="s">
        <v>26</v>
      </c>
      <c r="C33" s="71"/>
      <c r="D33" s="38"/>
      <c r="E33" s="45">
        <v>449735.07788972353</v>
      </c>
      <c r="F33" s="45">
        <v>119735.07788972354</v>
      </c>
      <c r="G33" s="38"/>
      <c r="H33" s="38"/>
      <c r="I33" s="38"/>
      <c r="J33" s="38"/>
      <c r="K33" s="38"/>
      <c r="L33" s="38"/>
      <c r="M33" s="38"/>
      <c r="N33" s="38"/>
      <c r="O33" s="38"/>
      <c r="P33" s="38"/>
    </row>
    <row r="34" spans="1:16" ht="20.100000000000001" customHeight="1">
      <c r="A34" s="47">
        <v>2</v>
      </c>
      <c r="B34" s="71" t="s">
        <v>27</v>
      </c>
      <c r="C34" s="71"/>
      <c r="D34" s="38"/>
      <c r="E34" s="45">
        <v>21762324.419698734</v>
      </c>
      <c r="F34" s="45">
        <v>5793885.6396987336</v>
      </c>
      <c r="G34" s="38"/>
      <c r="H34" s="38"/>
      <c r="I34" s="38"/>
      <c r="J34" s="38"/>
      <c r="K34" s="38"/>
      <c r="L34" s="38"/>
      <c r="M34" s="38"/>
      <c r="N34" s="38"/>
      <c r="O34" s="38"/>
      <c r="P34" s="38"/>
    </row>
    <row r="35" spans="1:16" ht="20.100000000000001" customHeight="1">
      <c r="A35" s="47">
        <v>3</v>
      </c>
      <c r="B35" s="71" t="s">
        <v>28</v>
      </c>
      <c r="C35" s="71"/>
      <c r="D35" s="38"/>
      <c r="E35" s="45">
        <v>78928.506169646484</v>
      </c>
      <c r="F35" s="45">
        <v>21013.506169646484</v>
      </c>
      <c r="G35" s="38"/>
      <c r="H35" s="38"/>
      <c r="I35" s="38"/>
      <c r="J35" s="38"/>
      <c r="K35" s="38"/>
      <c r="L35" s="38"/>
      <c r="M35" s="38"/>
      <c r="N35" s="38"/>
      <c r="O35" s="38"/>
      <c r="P35" s="38"/>
    </row>
    <row r="36" spans="1:16" ht="20.100000000000001" customHeight="1">
      <c r="A36" s="19" t="s">
        <v>41</v>
      </c>
      <c r="B36" s="72" t="s">
        <v>30</v>
      </c>
      <c r="C36" s="70"/>
      <c r="D36" s="38"/>
      <c r="E36" s="45">
        <f>SUM(E37:E48)</f>
        <v>94815238.258147448</v>
      </c>
      <c r="F36" s="45">
        <f>SUM(F37:F48)</f>
        <v>20129347.018147446</v>
      </c>
      <c r="G36" s="38"/>
      <c r="H36" s="38"/>
      <c r="I36" s="38"/>
      <c r="J36" s="38"/>
      <c r="K36" s="38"/>
      <c r="L36" s="38"/>
      <c r="M36" s="38"/>
      <c r="N36" s="38"/>
      <c r="O36" s="38"/>
      <c r="P36" s="38"/>
    </row>
    <row r="37" spans="1:16" ht="20.100000000000001" customHeight="1">
      <c r="A37" s="47">
        <v>1</v>
      </c>
      <c r="B37" s="71" t="s">
        <v>31</v>
      </c>
      <c r="C37" s="70" t="s">
        <v>289</v>
      </c>
      <c r="D37" s="38"/>
      <c r="E37" s="45">
        <v>57467375.845954962</v>
      </c>
      <c r="F37" s="45">
        <v>15299808.845954958</v>
      </c>
      <c r="G37" s="38"/>
      <c r="H37" s="38"/>
      <c r="I37" s="38"/>
      <c r="J37" s="38"/>
      <c r="K37" s="38"/>
      <c r="L37" s="38"/>
      <c r="M37" s="38"/>
      <c r="N37" s="38"/>
      <c r="O37" s="38"/>
      <c r="P37" s="38"/>
    </row>
    <row r="38" spans="1:16" ht="20.100000000000001" customHeight="1">
      <c r="A38" s="47">
        <v>2</v>
      </c>
      <c r="B38" s="71" t="s">
        <v>32</v>
      </c>
      <c r="C38" s="70"/>
      <c r="D38" s="38"/>
      <c r="E38" s="45">
        <v>2007218.0774639025</v>
      </c>
      <c r="F38" s="45">
        <v>534391.07746390265</v>
      </c>
      <c r="G38" s="38"/>
      <c r="H38" s="38"/>
      <c r="I38" s="38"/>
      <c r="J38" s="38"/>
      <c r="K38" s="38"/>
      <c r="L38" s="38"/>
      <c r="M38" s="38"/>
      <c r="N38" s="38"/>
      <c r="O38" s="38"/>
      <c r="P38" s="38"/>
    </row>
    <row r="39" spans="1:16" ht="20.100000000000001" customHeight="1">
      <c r="A39" s="47">
        <v>3</v>
      </c>
      <c r="B39" s="71" t="s">
        <v>33</v>
      </c>
      <c r="C39" s="70"/>
      <c r="D39" s="38"/>
      <c r="E39" s="45">
        <v>451580.35454264074</v>
      </c>
      <c r="F39" s="45">
        <v>120226.35454264077</v>
      </c>
      <c r="G39" s="38"/>
      <c r="H39" s="38"/>
      <c r="I39" s="38"/>
      <c r="J39" s="38"/>
      <c r="K39" s="38"/>
      <c r="L39" s="38"/>
      <c r="M39" s="38"/>
      <c r="N39" s="38"/>
      <c r="O39" s="38"/>
      <c r="P39" s="38"/>
    </row>
    <row r="40" spans="1:16" ht="20.100000000000001" customHeight="1">
      <c r="A40" s="47">
        <v>4</v>
      </c>
      <c r="B40" s="71" t="s">
        <v>34</v>
      </c>
      <c r="C40" s="70"/>
      <c r="D40" s="38"/>
      <c r="E40" s="45">
        <v>23849.587463848973</v>
      </c>
      <c r="F40" s="45">
        <v>6349.5874638489759</v>
      </c>
      <c r="G40" s="38"/>
      <c r="H40" s="38"/>
      <c r="I40" s="38"/>
      <c r="J40" s="38"/>
      <c r="K40" s="38"/>
      <c r="L40" s="38"/>
      <c r="M40" s="38"/>
      <c r="N40" s="38"/>
      <c r="O40" s="38"/>
      <c r="P40" s="38"/>
    </row>
    <row r="41" spans="1:16" ht="20.100000000000001" customHeight="1">
      <c r="A41" s="47">
        <v>5</v>
      </c>
      <c r="B41" s="71" t="s">
        <v>35</v>
      </c>
      <c r="C41" s="70"/>
      <c r="D41" s="38"/>
      <c r="E41" s="45">
        <v>365922.17620748078</v>
      </c>
      <c r="F41" s="45">
        <v>97421.176207480792</v>
      </c>
      <c r="G41" s="38"/>
      <c r="H41" s="38"/>
      <c r="I41" s="38"/>
      <c r="J41" s="38"/>
      <c r="K41" s="38"/>
      <c r="L41" s="38"/>
      <c r="M41" s="38"/>
      <c r="N41" s="38"/>
      <c r="O41" s="38"/>
      <c r="P41" s="38"/>
    </row>
    <row r="42" spans="1:16" ht="20.100000000000001" customHeight="1">
      <c r="A42" s="47">
        <v>6</v>
      </c>
      <c r="B42" s="71" t="s">
        <v>36</v>
      </c>
      <c r="C42" s="70"/>
      <c r="D42" s="38"/>
      <c r="E42" s="45">
        <v>9756838.4432841372</v>
      </c>
      <c r="F42" s="45">
        <v>2597608.8332841368</v>
      </c>
      <c r="G42" s="38"/>
      <c r="H42" s="38"/>
      <c r="I42" s="38"/>
      <c r="J42" s="38"/>
      <c r="K42" s="38"/>
      <c r="L42" s="38"/>
      <c r="M42" s="38"/>
      <c r="N42" s="38"/>
      <c r="O42" s="38"/>
      <c r="P42" s="38"/>
    </row>
    <row r="43" spans="1:16" ht="20.100000000000001" customHeight="1">
      <c r="A43" s="47">
        <v>7</v>
      </c>
      <c r="B43" s="71" t="s">
        <v>37</v>
      </c>
      <c r="C43" s="70"/>
      <c r="D43" s="38"/>
      <c r="E43" s="45">
        <v>3548059.5163225923</v>
      </c>
      <c r="F43" s="45">
        <v>944616.51632259251</v>
      </c>
      <c r="G43" s="38"/>
      <c r="H43" s="38"/>
      <c r="I43" s="38"/>
      <c r="J43" s="38"/>
      <c r="K43" s="38"/>
      <c r="L43" s="38"/>
      <c r="M43" s="38"/>
      <c r="N43" s="38"/>
      <c r="O43" s="38"/>
      <c r="P43" s="38"/>
    </row>
    <row r="44" spans="1:16" ht="20.100000000000001" customHeight="1">
      <c r="A44" s="47">
        <v>8</v>
      </c>
      <c r="B44" s="71" t="s">
        <v>38</v>
      </c>
      <c r="C44" s="70"/>
      <c r="D44" s="38"/>
      <c r="E44" s="45">
        <v>1793435.8267722377</v>
      </c>
      <c r="F44" s="45">
        <v>477474.82677223778</v>
      </c>
      <c r="G44" s="38"/>
      <c r="H44" s="38"/>
      <c r="I44" s="38"/>
      <c r="J44" s="38"/>
      <c r="K44" s="38"/>
      <c r="L44" s="38"/>
      <c r="M44" s="38"/>
      <c r="N44" s="38"/>
      <c r="O44" s="38"/>
      <c r="P44" s="38"/>
    </row>
    <row r="45" spans="1:16" ht="20.100000000000001" customHeight="1">
      <c r="A45" s="47">
        <v>9</v>
      </c>
      <c r="B45" s="71" t="s">
        <v>39</v>
      </c>
      <c r="C45" s="70"/>
      <c r="D45" s="38"/>
      <c r="E45" s="45">
        <v>193249.80013564485</v>
      </c>
      <c r="F45" s="45">
        <v>51449.800135644844</v>
      </c>
      <c r="G45" s="38"/>
      <c r="H45" s="38"/>
      <c r="I45" s="38"/>
      <c r="J45" s="38"/>
      <c r="K45" s="38"/>
      <c r="L45" s="38"/>
      <c r="M45" s="38"/>
      <c r="N45" s="38"/>
      <c r="O45" s="38"/>
      <c r="P45" s="38"/>
    </row>
    <row r="46" spans="1:16" ht="20.100000000000001" customHeight="1">
      <c r="A46" s="47">
        <v>10</v>
      </c>
      <c r="B46" s="71" t="s">
        <v>40</v>
      </c>
      <c r="C46" s="70"/>
      <c r="D46" s="38"/>
      <c r="E46" s="45">
        <v>913872.36</v>
      </c>
      <c r="F46" s="45">
        <v>0</v>
      </c>
      <c r="G46" s="38"/>
      <c r="H46" s="38"/>
      <c r="I46" s="38"/>
      <c r="J46" s="38"/>
      <c r="K46" s="38"/>
      <c r="L46" s="38"/>
      <c r="M46" s="38"/>
      <c r="N46" s="38"/>
      <c r="O46" s="38"/>
      <c r="P46" s="38"/>
    </row>
    <row r="47" spans="1:16" ht="20.100000000000001" customHeight="1">
      <c r="A47" s="47">
        <v>11</v>
      </c>
      <c r="B47" s="71" t="s">
        <v>510</v>
      </c>
      <c r="C47" s="70"/>
      <c r="D47" s="38"/>
      <c r="E47" s="45">
        <v>14596736.27</v>
      </c>
      <c r="F47" s="45">
        <v>0</v>
      </c>
      <c r="G47" s="38"/>
      <c r="H47" s="38"/>
      <c r="I47" s="38"/>
      <c r="J47" s="38"/>
      <c r="K47" s="38"/>
      <c r="L47" s="38"/>
      <c r="M47" s="38"/>
      <c r="N47" s="38"/>
      <c r="O47" s="38"/>
      <c r="P47" s="38"/>
    </row>
    <row r="48" spans="1:16" ht="20.100000000000001" customHeight="1">
      <c r="A48" s="47">
        <v>12</v>
      </c>
      <c r="B48" s="71" t="s">
        <v>170</v>
      </c>
      <c r="C48" s="163"/>
      <c r="D48" s="38"/>
      <c r="E48" s="45">
        <v>3697100</v>
      </c>
      <c r="F48" s="45">
        <v>0</v>
      </c>
      <c r="G48" s="157"/>
      <c r="H48" s="38"/>
      <c r="I48" s="38"/>
      <c r="J48" s="38"/>
      <c r="K48" s="38"/>
      <c r="L48" s="38"/>
      <c r="M48" s="38"/>
      <c r="N48" s="38"/>
      <c r="O48" s="38"/>
      <c r="P48" s="38"/>
    </row>
    <row r="49" spans="1:16" ht="20.100000000000001" customHeight="1">
      <c r="A49" s="73" t="s">
        <v>290</v>
      </c>
      <c r="B49" s="72" t="s">
        <v>42</v>
      </c>
      <c r="C49" s="70"/>
      <c r="D49" s="38"/>
      <c r="E49" s="45">
        <f>SUM(E50:E51)</f>
        <v>9056757.1486218944</v>
      </c>
      <c r="F49" s="45">
        <f>SUM(F50:F51)</f>
        <v>2411222.9086218933</v>
      </c>
      <c r="G49" s="38"/>
      <c r="H49" s="38"/>
      <c r="I49" s="38"/>
      <c r="J49" s="38"/>
      <c r="K49" s="38"/>
      <c r="L49" s="38"/>
      <c r="M49" s="38"/>
      <c r="N49" s="38"/>
      <c r="O49" s="38"/>
      <c r="P49" s="38"/>
    </row>
    <row r="50" spans="1:16" ht="20.100000000000001" customHeight="1">
      <c r="A50" s="47">
        <v>1</v>
      </c>
      <c r="B50" s="70" t="s">
        <v>43</v>
      </c>
      <c r="C50" s="70" t="s">
        <v>514</v>
      </c>
      <c r="D50" s="38"/>
      <c r="E50" s="45">
        <v>377504.89871349523</v>
      </c>
      <c r="F50" s="45">
        <v>100504.89871349522</v>
      </c>
      <c r="G50" s="38"/>
      <c r="H50" s="38"/>
      <c r="I50" s="38"/>
      <c r="J50" s="38"/>
      <c r="K50" s="38"/>
      <c r="L50" s="38"/>
      <c r="M50" s="38"/>
      <c r="N50" s="38"/>
      <c r="O50" s="38"/>
      <c r="P50" s="38"/>
    </row>
    <row r="51" spans="1:16" ht="20.100000000000001" customHeight="1">
      <c r="A51" s="47">
        <v>2</v>
      </c>
      <c r="B51" s="70" t="s">
        <v>44</v>
      </c>
      <c r="C51" s="70" t="s">
        <v>514</v>
      </c>
      <c r="D51" s="38"/>
      <c r="E51" s="45">
        <v>8679252.2499083988</v>
      </c>
      <c r="F51" s="45">
        <v>2310718.0099083981</v>
      </c>
      <c r="G51" s="38"/>
      <c r="H51" s="38"/>
      <c r="I51" s="38"/>
      <c r="J51" s="38"/>
      <c r="K51" s="38"/>
      <c r="L51" s="38"/>
      <c r="M51" s="38"/>
      <c r="N51" s="38"/>
      <c r="O51" s="38"/>
      <c r="P51" s="38"/>
    </row>
    <row r="52" spans="1:16" ht="20.100000000000001" customHeight="1">
      <c r="A52" s="73" t="s">
        <v>291</v>
      </c>
      <c r="B52" s="72" t="s">
        <v>47</v>
      </c>
      <c r="C52" s="70"/>
      <c r="D52" s="38"/>
      <c r="E52" s="45">
        <f>SUM(E53:E54)</f>
        <v>4292925.7434928156</v>
      </c>
      <c r="F52" s="45">
        <f>SUM(F53:F54)</f>
        <v>1142925.7434928156</v>
      </c>
      <c r="G52" s="38"/>
      <c r="H52" s="38"/>
      <c r="I52" s="38"/>
      <c r="J52" s="38"/>
      <c r="K52" s="38"/>
      <c r="L52" s="38"/>
      <c r="M52" s="38"/>
      <c r="N52" s="38"/>
      <c r="O52" s="38"/>
      <c r="P52" s="38"/>
    </row>
    <row r="53" spans="1:16" ht="20.100000000000001" customHeight="1">
      <c r="A53" s="47">
        <v>1</v>
      </c>
      <c r="B53" s="70" t="s">
        <v>48</v>
      </c>
      <c r="C53" s="70" t="s">
        <v>515</v>
      </c>
      <c r="D53" s="38"/>
      <c r="E53" s="45">
        <v>218053.37109804779</v>
      </c>
      <c r="F53" s="45">
        <v>58053.371098047784</v>
      </c>
      <c r="G53" s="38"/>
      <c r="H53" s="38"/>
      <c r="I53" s="38"/>
      <c r="J53" s="38"/>
      <c r="K53" s="38"/>
      <c r="L53" s="38"/>
      <c r="M53" s="38"/>
      <c r="N53" s="38"/>
      <c r="O53" s="38"/>
      <c r="P53" s="38"/>
    </row>
    <row r="54" spans="1:16" ht="20.100000000000001" customHeight="1">
      <c r="A54" s="47">
        <v>2</v>
      </c>
      <c r="B54" s="70" t="s">
        <v>49</v>
      </c>
      <c r="C54" s="70"/>
      <c r="D54" s="38"/>
      <c r="E54" s="45">
        <v>4074872.3723947681</v>
      </c>
      <c r="F54" s="45">
        <v>1084872.3723947678</v>
      </c>
      <c r="G54" s="38"/>
      <c r="H54" s="38"/>
      <c r="I54" s="38"/>
      <c r="J54" s="38"/>
      <c r="K54" s="38"/>
      <c r="L54" s="38"/>
      <c r="M54" s="38"/>
      <c r="N54" s="38"/>
      <c r="O54" s="38"/>
      <c r="P54" s="38"/>
    </row>
    <row r="55" spans="1:16" ht="20.100000000000001" customHeight="1">
      <c r="A55" s="19" t="s">
        <v>127</v>
      </c>
      <c r="B55" s="20" t="s">
        <v>287</v>
      </c>
      <c r="C55" s="70"/>
      <c r="D55" s="38"/>
      <c r="E55" s="74">
        <f>E7+E10+E25+E32+E36+E49+E52</f>
        <v>433539268.87574172</v>
      </c>
      <c r="F55" s="74">
        <f>F7+F10+F25+F32+F36+F49+F52</f>
        <v>110309433.43574168</v>
      </c>
      <c r="G55" s="38"/>
      <c r="H55" s="38"/>
      <c r="I55" s="38"/>
      <c r="J55" s="38"/>
      <c r="K55" s="38"/>
      <c r="L55" s="38"/>
      <c r="M55" s="38"/>
      <c r="N55" s="38"/>
      <c r="O55" s="38"/>
      <c r="P55" s="38"/>
    </row>
    <row r="56" spans="1:16" s="58" customFormat="1">
      <c r="A56" s="69"/>
      <c r="B56" s="53"/>
      <c r="C56" s="54"/>
      <c r="D56" s="54"/>
      <c r="E56" s="55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</row>
    <row r="57" spans="1:16" s="58" customFormat="1">
      <c r="A57" s="69"/>
      <c r="B57" s="59" t="s">
        <v>547</v>
      </c>
      <c r="C57" s="54"/>
      <c r="D57" s="199" t="s">
        <v>272</v>
      </c>
      <c r="E57" s="199"/>
      <c r="F57" s="199"/>
      <c r="G57" s="54"/>
      <c r="H57" s="59" t="s">
        <v>548</v>
      </c>
      <c r="I57" s="54"/>
      <c r="J57" s="54"/>
      <c r="K57" s="60"/>
      <c r="L57" s="54"/>
      <c r="M57" s="54"/>
      <c r="N57" s="60" t="s">
        <v>272</v>
      </c>
    </row>
    <row r="58" spans="1:16" s="58" customFormat="1">
      <c r="A58" s="69"/>
      <c r="B58" s="53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</row>
    <row r="59" spans="1:16" s="58" customFormat="1" ht="15">
      <c r="A59" s="69"/>
      <c r="B59" s="61" t="s">
        <v>301</v>
      </c>
      <c r="C59" s="54"/>
      <c r="D59" s="199" t="s">
        <v>274</v>
      </c>
      <c r="E59" s="199"/>
      <c r="F59" s="199"/>
      <c r="G59" s="199"/>
      <c r="H59" s="64" t="s">
        <v>301</v>
      </c>
      <c r="I59" s="54"/>
      <c r="J59" s="64"/>
      <c r="K59" s="54"/>
      <c r="L59" s="54"/>
      <c r="M59" s="54"/>
      <c r="N59" s="62" t="s">
        <v>274</v>
      </c>
    </row>
    <row r="60" spans="1:16">
      <c r="B60" s="53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</row>
    <row r="61" spans="1:16">
      <c r="F61" s="175"/>
    </row>
    <row r="62" spans="1:16">
      <c r="F62" s="2">
        <f>E55+'05交付使用资产明细表2'!J207</f>
        <v>870000000</v>
      </c>
    </row>
  </sheetData>
  <mergeCells count="16">
    <mergeCell ref="D59:G59"/>
    <mergeCell ref="B1:P1"/>
    <mergeCell ref="B2:C2"/>
    <mergeCell ref="O2:P2"/>
    <mergeCell ref="A3:A5"/>
    <mergeCell ref="B3:B5"/>
    <mergeCell ref="C3:L3"/>
    <mergeCell ref="M3:N3"/>
    <mergeCell ref="O3:P3"/>
    <mergeCell ref="C4:F4"/>
    <mergeCell ref="G4:L4"/>
    <mergeCell ref="M4:M5"/>
    <mergeCell ref="N4:N5"/>
    <mergeCell ref="O4:O5"/>
    <mergeCell ref="P4:P5"/>
    <mergeCell ref="D57:F57"/>
  </mergeCells>
  <phoneticPr fontId="1" type="noConversion"/>
  <printOptions horizontalCentered="1"/>
  <pageMargins left="0.70866141732283472" right="0.39370078740157483" top="0.51181102362204722" bottom="0.35433070866141736" header="0.35433070866141736" footer="0.27559055118110237"/>
  <pageSetup paperSize="9" scale="81" fitToHeight="0" orientation="landscape" r:id="rId1"/>
  <headerFooter>
    <oddFooter>&amp;C 第 &amp;P+11 页 共 17 页</oddFooter>
  </headerFooter>
  <rowBreaks count="1" manualBreakCount="1">
    <brk id="3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P211"/>
  <sheetViews>
    <sheetView workbookViewId="0">
      <pane xSplit="2" ySplit="5" topLeftCell="C6" activePane="bottomRight" state="frozen"/>
      <selection activeCell="F20" sqref="F20"/>
      <selection pane="topRight" activeCell="F20" sqref="F20"/>
      <selection pane="bottomLeft" activeCell="F20" sqref="F20"/>
      <selection pane="bottomRight" activeCell="H12" sqref="H12"/>
    </sheetView>
  </sheetViews>
  <sheetFormatPr defaultColWidth="8.875" defaultRowHeight="13.5"/>
  <cols>
    <col min="1" max="1" width="8" style="31" customWidth="1"/>
    <col min="2" max="2" width="27" style="66" customWidth="1"/>
    <col min="3" max="5" width="5" style="33" customWidth="1"/>
    <col min="6" max="6" width="5.625" style="33" customWidth="1"/>
    <col min="7" max="7" width="28.125" style="67" customWidth="1"/>
    <col min="8" max="8" width="32.75" style="33" customWidth="1"/>
    <col min="9" max="9" width="5.25" style="31" bestFit="1" customWidth="1"/>
    <col min="10" max="10" width="20.75" style="33" customWidth="1"/>
    <col min="11" max="11" width="19.5" style="2" bestFit="1" customWidth="1"/>
    <col min="12" max="12" width="20.75" style="2" bestFit="1" customWidth="1"/>
    <col min="13" max="16" width="5.375" style="33" customWidth="1"/>
    <col min="17" max="16384" width="8.875" style="33"/>
  </cols>
  <sheetData>
    <row r="1" spans="1:16" ht="25.5">
      <c r="B1" s="200" t="s">
        <v>275</v>
      </c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32"/>
      <c r="P1" s="32"/>
    </row>
    <row r="2" spans="1:16">
      <c r="B2" s="21" t="s">
        <v>549</v>
      </c>
      <c r="C2" s="22"/>
      <c r="D2" s="32"/>
      <c r="E2" s="32"/>
      <c r="F2" s="32"/>
      <c r="G2" s="32"/>
      <c r="H2" s="32"/>
      <c r="I2" s="32"/>
      <c r="J2" s="32"/>
      <c r="K2" s="34"/>
      <c r="L2" s="34"/>
      <c r="M2" s="32"/>
      <c r="N2" s="32"/>
      <c r="O2" s="202" t="s">
        <v>276</v>
      </c>
      <c r="P2" s="202"/>
    </row>
    <row r="3" spans="1:16">
      <c r="A3" s="203" t="s">
        <v>265</v>
      </c>
      <c r="B3" s="204" t="s">
        <v>266</v>
      </c>
      <c r="C3" s="204" t="s">
        <v>267</v>
      </c>
      <c r="D3" s="204"/>
      <c r="E3" s="204"/>
      <c r="F3" s="204"/>
      <c r="G3" s="204"/>
      <c r="H3" s="204"/>
      <c r="I3" s="204"/>
      <c r="J3" s="204"/>
      <c r="K3" s="204"/>
      <c r="L3" s="204"/>
      <c r="M3" s="204" t="s">
        <v>268</v>
      </c>
      <c r="N3" s="204"/>
      <c r="O3" s="204" t="s">
        <v>269</v>
      </c>
      <c r="P3" s="204"/>
    </row>
    <row r="4" spans="1:16">
      <c r="A4" s="203"/>
      <c r="B4" s="204"/>
      <c r="C4" s="204" t="s">
        <v>277</v>
      </c>
      <c r="D4" s="204"/>
      <c r="E4" s="204"/>
      <c r="F4" s="204"/>
      <c r="G4" s="204" t="s">
        <v>278</v>
      </c>
      <c r="H4" s="204"/>
      <c r="I4" s="204"/>
      <c r="J4" s="204"/>
      <c r="K4" s="204"/>
      <c r="L4" s="204"/>
      <c r="M4" s="17" t="s">
        <v>279</v>
      </c>
      <c r="N4" s="17" t="s">
        <v>280</v>
      </c>
      <c r="O4" s="17" t="s">
        <v>279</v>
      </c>
      <c r="P4" s="17" t="s">
        <v>280</v>
      </c>
    </row>
    <row r="5" spans="1:16" ht="40.5">
      <c r="A5" s="203"/>
      <c r="B5" s="204"/>
      <c r="C5" s="17" t="s">
        <v>281</v>
      </c>
      <c r="D5" s="17" t="s">
        <v>282</v>
      </c>
      <c r="E5" s="17" t="s">
        <v>280</v>
      </c>
      <c r="F5" s="35" t="s">
        <v>295</v>
      </c>
      <c r="G5" s="17" t="s">
        <v>279</v>
      </c>
      <c r="H5" s="17" t="s">
        <v>284</v>
      </c>
      <c r="I5" s="17" t="s">
        <v>285</v>
      </c>
      <c r="J5" s="17" t="s">
        <v>280</v>
      </c>
      <c r="K5" s="23" t="s">
        <v>286</v>
      </c>
      <c r="L5" s="23" t="s">
        <v>283</v>
      </c>
      <c r="M5" s="17"/>
      <c r="N5" s="17"/>
      <c r="O5" s="17"/>
      <c r="P5" s="17"/>
    </row>
    <row r="6" spans="1:16" ht="20.100000000000001" customHeight="1">
      <c r="A6" s="19" t="s">
        <v>166</v>
      </c>
      <c r="B6" s="29" t="s">
        <v>128</v>
      </c>
      <c r="C6" s="36" t="s">
        <v>296</v>
      </c>
      <c r="D6" s="36" t="s">
        <v>296</v>
      </c>
      <c r="E6" s="36" t="s">
        <v>296</v>
      </c>
      <c r="F6" s="36" t="s">
        <v>296</v>
      </c>
      <c r="G6" s="36" t="s">
        <v>296</v>
      </c>
      <c r="H6" s="37" t="s">
        <v>296</v>
      </c>
      <c r="I6" s="37" t="s">
        <v>296</v>
      </c>
      <c r="J6" s="37" t="s">
        <v>296</v>
      </c>
      <c r="K6" s="37" t="s">
        <v>296</v>
      </c>
      <c r="L6" s="37" t="s">
        <v>296</v>
      </c>
      <c r="M6" s="36" t="s">
        <v>296</v>
      </c>
      <c r="N6" s="36" t="s">
        <v>296</v>
      </c>
      <c r="O6" s="36" t="s">
        <v>296</v>
      </c>
      <c r="P6" s="36" t="s">
        <v>296</v>
      </c>
    </row>
    <row r="7" spans="1:16" ht="20.100000000000001" customHeight="1">
      <c r="A7" s="19" t="s">
        <v>16</v>
      </c>
      <c r="B7" s="29" t="s">
        <v>50</v>
      </c>
      <c r="C7" s="38"/>
      <c r="D7" s="38"/>
      <c r="E7" s="38"/>
      <c r="F7" s="38"/>
      <c r="G7" s="30"/>
      <c r="H7" s="39"/>
      <c r="I7" s="37"/>
      <c r="J7" s="40">
        <f>SUM(J8:J22)</f>
        <v>231834555.3855415</v>
      </c>
      <c r="K7" s="40">
        <f>SUM(K8:K22)</f>
        <v>23595363.957120001</v>
      </c>
      <c r="L7" s="40">
        <f>SUM(L8:L22)</f>
        <v>58122037.24842152</v>
      </c>
      <c r="M7" s="38"/>
      <c r="N7" s="38"/>
      <c r="O7" s="38"/>
      <c r="P7" s="38"/>
    </row>
    <row r="8" spans="1:16" ht="20.100000000000001" customHeight="1">
      <c r="A8" s="17">
        <v>1</v>
      </c>
      <c r="B8" s="41" t="s">
        <v>65</v>
      </c>
      <c r="C8" s="42"/>
      <c r="D8" s="42"/>
      <c r="E8" s="42"/>
      <c r="F8" s="42"/>
      <c r="G8" s="43" t="s">
        <v>66</v>
      </c>
      <c r="H8" s="44" t="s">
        <v>72</v>
      </c>
      <c r="I8" s="37">
        <v>2</v>
      </c>
      <c r="J8" s="45">
        <v>74600744.723414093</v>
      </c>
      <c r="K8" s="40">
        <v>1697979.4848</v>
      </c>
      <c r="L8" s="40">
        <v>18702765.238614094</v>
      </c>
      <c r="M8" s="38"/>
      <c r="N8" s="38"/>
      <c r="O8" s="38"/>
      <c r="P8" s="38"/>
    </row>
    <row r="9" spans="1:16" ht="20.100000000000001" customHeight="1">
      <c r="A9" s="17">
        <v>2</v>
      </c>
      <c r="B9" s="41" t="s">
        <v>517</v>
      </c>
      <c r="C9" s="42"/>
      <c r="D9" s="42"/>
      <c r="E9" s="42"/>
      <c r="F9" s="42"/>
      <c r="G9" s="46" t="s">
        <v>528</v>
      </c>
      <c r="H9" s="44" t="s">
        <v>51</v>
      </c>
      <c r="I9" s="37">
        <v>1</v>
      </c>
      <c r="J9" s="45">
        <v>23937004.117622286</v>
      </c>
      <c r="K9" s="40">
        <v>3713468.1423999998</v>
      </c>
      <c r="L9" s="40">
        <v>6001121.9752222896</v>
      </c>
      <c r="M9" s="38"/>
      <c r="N9" s="38"/>
      <c r="O9" s="38"/>
      <c r="P9" s="38"/>
    </row>
    <row r="10" spans="1:16" ht="20.100000000000001" customHeight="1">
      <c r="A10" s="17">
        <v>3</v>
      </c>
      <c r="B10" s="41" t="s">
        <v>129</v>
      </c>
      <c r="C10" s="42"/>
      <c r="D10" s="42"/>
      <c r="E10" s="42"/>
      <c r="F10" s="42"/>
      <c r="G10" s="46" t="s">
        <v>61</v>
      </c>
      <c r="H10" s="44" t="s">
        <v>62</v>
      </c>
      <c r="I10" s="37">
        <v>2</v>
      </c>
      <c r="J10" s="45">
        <v>77707930.660255581</v>
      </c>
      <c r="K10" s="40">
        <v>16061441.973920001</v>
      </c>
      <c r="L10" s="40">
        <v>19481751.686335575</v>
      </c>
      <c r="M10" s="38"/>
      <c r="N10" s="38"/>
      <c r="O10" s="38"/>
      <c r="P10" s="38"/>
    </row>
    <row r="11" spans="1:16" ht="30" customHeight="1">
      <c r="A11" s="17">
        <v>4</v>
      </c>
      <c r="B11" s="41" t="s">
        <v>536</v>
      </c>
      <c r="C11" s="42"/>
      <c r="D11" s="42"/>
      <c r="E11" s="42"/>
      <c r="F11" s="42"/>
      <c r="G11" s="46" t="s">
        <v>518</v>
      </c>
      <c r="H11" s="44" t="s">
        <v>55</v>
      </c>
      <c r="I11" s="37">
        <v>2</v>
      </c>
      <c r="J11" s="45">
        <v>2266626.2919074241</v>
      </c>
      <c r="K11" s="40">
        <v>339595.89695999998</v>
      </c>
      <c r="L11" s="40">
        <v>568254.10494742391</v>
      </c>
      <c r="M11" s="38"/>
      <c r="N11" s="38"/>
      <c r="O11" s="38"/>
      <c r="P11" s="38"/>
    </row>
    <row r="12" spans="1:16" ht="30" customHeight="1">
      <c r="A12" s="17">
        <v>5</v>
      </c>
      <c r="B12" s="41" t="s">
        <v>58</v>
      </c>
      <c r="C12" s="42"/>
      <c r="D12" s="42"/>
      <c r="E12" s="42"/>
      <c r="F12" s="42"/>
      <c r="G12" s="43" t="s">
        <v>58</v>
      </c>
      <c r="H12" s="44" t="s">
        <v>130</v>
      </c>
      <c r="I12" s="37">
        <v>29</v>
      </c>
      <c r="J12" s="45">
        <v>2436381.3282542918</v>
      </c>
      <c r="K12" s="40">
        <v>297146.40983999998</v>
      </c>
      <c r="L12" s="40">
        <v>610812.50841429178</v>
      </c>
      <c r="M12" s="38"/>
      <c r="N12" s="38"/>
      <c r="O12" s="38"/>
      <c r="P12" s="38"/>
    </row>
    <row r="13" spans="1:16" ht="20.100000000000001" customHeight="1">
      <c r="A13" s="17">
        <v>6</v>
      </c>
      <c r="B13" s="41" t="s">
        <v>56</v>
      </c>
      <c r="C13" s="42"/>
      <c r="D13" s="42"/>
      <c r="E13" s="42"/>
      <c r="F13" s="42"/>
      <c r="G13" s="46" t="s">
        <v>357</v>
      </c>
      <c r="H13" s="44" t="s">
        <v>57</v>
      </c>
      <c r="I13" s="37">
        <v>2</v>
      </c>
      <c r="J13" s="45">
        <v>704486.20233618421</v>
      </c>
      <c r="K13" s="40">
        <v>212247.4356</v>
      </c>
      <c r="L13" s="40">
        <v>176618.07673618424</v>
      </c>
      <c r="M13" s="38"/>
      <c r="N13" s="38"/>
      <c r="O13" s="38"/>
      <c r="P13" s="38"/>
    </row>
    <row r="14" spans="1:16" ht="30" customHeight="1">
      <c r="A14" s="17">
        <v>7</v>
      </c>
      <c r="B14" s="41" t="s">
        <v>131</v>
      </c>
      <c r="C14" s="42"/>
      <c r="D14" s="42"/>
      <c r="E14" s="42"/>
      <c r="F14" s="42"/>
      <c r="G14" s="46" t="s">
        <v>358</v>
      </c>
      <c r="H14" s="44" t="s">
        <v>132</v>
      </c>
      <c r="I14" s="37">
        <v>24</v>
      </c>
      <c r="J14" s="45">
        <v>2709824.7495120228</v>
      </c>
      <c r="K14" s="40">
        <v>424494.87119999999</v>
      </c>
      <c r="L14" s="40">
        <v>679366.08831202262</v>
      </c>
      <c r="M14" s="38"/>
      <c r="N14" s="38"/>
      <c r="O14" s="38"/>
      <c r="P14" s="38"/>
    </row>
    <row r="15" spans="1:16" ht="30" customHeight="1">
      <c r="A15" s="17">
        <v>8</v>
      </c>
      <c r="B15" s="41" t="s">
        <v>59</v>
      </c>
      <c r="C15" s="42"/>
      <c r="D15" s="42"/>
      <c r="E15" s="42"/>
      <c r="F15" s="42"/>
      <c r="G15" s="43" t="s">
        <v>60</v>
      </c>
      <c r="H15" s="44" t="s">
        <v>133</v>
      </c>
      <c r="I15" s="37">
        <v>2</v>
      </c>
      <c r="J15" s="45">
        <v>815432.9628032546</v>
      </c>
      <c r="K15" s="40"/>
      <c r="L15" s="40">
        <v>204432.96280325466</v>
      </c>
      <c r="M15" s="38"/>
      <c r="N15" s="38"/>
      <c r="O15" s="38"/>
      <c r="P15" s="38"/>
    </row>
    <row r="16" spans="1:16" ht="30" customHeight="1">
      <c r="A16" s="17">
        <v>9</v>
      </c>
      <c r="B16" s="41" t="s">
        <v>537</v>
      </c>
      <c r="C16" s="42"/>
      <c r="D16" s="42"/>
      <c r="E16" s="42"/>
      <c r="F16" s="42"/>
      <c r="G16" s="43"/>
      <c r="H16" s="44" t="s">
        <v>134</v>
      </c>
      <c r="I16" s="37"/>
      <c r="J16" s="45">
        <v>34047996.312662244</v>
      </c>
      <c r="K16" s="40"/>
      <c r="L16" s="40">
        <v>8535996.3126622457</v>
      </c>
      <c r="M16" s="38"/>
      <c r="N16" s="38"/>
      <c r="O16" s="38"/>
      <c r="P16" s="38"/>
    </row>
    <row r="17" spans="1:16" ht="20.100000000000001" customHeight="1">
      <c r="A17" s="17">
        <v>10</v>
      </c>
      <c r="B17" s="41" t="s">
        <v>135</v>
      </c>
      <c r="C17" s="42"/>
      <c r="D17" s="42"/>
      <c r="E17" s="42"/>
      <c r="F17" s="42"/>
      <c r="G17" s="43" t="s">
        <v>52</v>
      </c>
      <c r="H17" s="44" t="s">
        <v>53</v>
      </c>
      <c r="I17" s="37">
        <v>1</v>
      </c>
      <c r="J17" s="45">
        <v>1054050.363059625</v>
      </c>
      <c r="K17" s="40">
        <v>424494.87119999999</v>
      </c>
      <c r="L17" s="40">
        <v>264255.49185962504</v>
      </c>
      <c r="M17" s="38"/>
      <c r="N17" s="38"/>
      <c r="O17" s="38"/>
      <c r="P17" s="38"/>
    </row>
    <row r="18" spans="1:16" ht="30" customHeight="1">
      <c r="A18" s="17">
        <v>11</v>
      </c>
      <c r="B18" s="41" t="s">
        <v>136</v>
      </c>
      <c r="C18" s="42"/>
      <c r="D18" s="42"/>
      <c r="E18" s="42"/>
      <c r="F18" s="42"/>
      <c r="G18" s="43" t="s">
        <v>54</v>
      </c>
      <c r="H18" s="44" t="s">
        <v>137</v>
      </c>
      <c r="I18" s="37">
        <v>2</v>
      </c>
      <c r="J18" s="45">
        <v>780993.76045807684</v>
      </c>
      <c r="K18" s="40">
        <v>424494.87119999999</v>
      </c>
      <c r="L18" s="40">
        <v>195798.8892580769</v>
      </c>
      <c r="M18" s="38"/>
      <c r="N18" s="38"/>
      <c r="O18" s="38"/>
      <c r="P18" s="38"/>
    </row>
    <row r="19" spans="1:16" ht="20.100000000000001" customHeight="1">
      <c r="A19" s="17">
        <v>12</v>
      </c>
      <c r="B19" s="41" t="s">
        <v>138</v>
      </c>
      <c r="C19" s="42"/>
      <c r="D19" s="42"/>
      <c r="E19" s="42"/>
      <c r="F19" s="42"/>
      <c r="G19" s="43" t="s">
        <v>63</v>
      </c>
      <c r="H19" s="44" t="s">
        <v>139</v>
      </c>
      <c r="I19" s="37">
        <v>2</v>
      </c>
      <c r="J19" s="45">
        <v>73402.31252729788</v>
      </c>
      <c r="K19" s="40"/>
      <c r="L19" s="40">
        <v>18402.312527297883</v>
      </c>
      <c r="M19" s="38"/>
      <c r="N19" s="38"/>
      <c r="O19" s="38"/>
      <c r="P19" s="38"/>
    </row>
    <row r="20" spans="1:16" ht="30" customHeight="1">
      <c r="A20" s="17">
        <v>13</v>
      </c>
      <c r="B20" s="41" t="s">
        <v>140</v>
      </c>
      <c r="C20" s="42"/>
      <c r="D20" s="42"/>
      <c r="E20" s="42"/>
      <c r="F20" s="42"/>
      <c r="G20" s="46" t="s">
        <v>526</v>
      </c>
      <c r="H20" s="44" t="s">
        <v>141</v>
      </c>
      <c r="I20" s="37">
        <v>1</v>
      </c>
      <c r="J20" s="45">
        <v>2372896.575882466</v>
      </c>
      <c r="K20" s="40"/>
      <c r="L20" s="40">
        <v>594896.57588246616</v>
      </c>
      <c r="M20" s="38"/>
      <c r="N20" s="38"/>
      <c r="O20" s="38"/>
      <c r="P20" s="38"/>
    </row>
    <row r="21" spans="1:16" ht="30" customHeight="1">
      <c r="A21" s="17">
        <v>14</v>
      </c>
      <c r="B21" s="41" t="s">
        <v>64</v>
      </c>
      <c r="C21" s="42"/>
      <c r="D21" s="42"/>
      <c r="E21" s="42"/>
      <c r="F21" s="42"/>
      <c r="G21" s="43" t="s">
        <v>64</v>
      </c>
      <c r="H21" s="44" t="s">
        <v>527</v>
      </c>
      <c r="I21" s="37"/>
      <c r="J21" s="45">
        <v>8006590.7917276025</v>
      </c>
      <c r="K21" s="40"/>
      <c r="L21" s="40">
        <v>2007290.7917276034</v>
      </c>
      <c r="M21" s="38"/>
      <c r="N21" s="38"/>
      <c r="O21" s="38"/>
      <c r="P21" s="38"/>
    </row>
    <row r="22" spans="1:16" ht="20.100000000000001" customHeight="1">
      <c r="A22" s="17">
        <v>15</v>
      </c>
      <c r="B22" s="41" t="s">
        <v>142</v>
      </c>
      <c r="C22" s="42"/>
      <c r="D22" s="42"/>
      <c r="E22" s="42"/>
      <c r="F22" s="42"/>
      <c r="G22" s="43"/>
      <c r="H22" s="44"/>
      <c r="I22" s="37"/>
      <c r="J22" s="45">
        <v>320194.23311907833</v>
      </c>
      <c r="K22" s="40"/>
      <c r="L22" s="40">
        <v>80274.23311907833</v>
      </c>
      <c r="M22" s="38"/>
      <c r="N22" s="38"/>
      <c r="O22" s="38"/>
      <c r="P22" s="38"/>
    </row>
    <row r="23" spans="1:16" ht="20.100000000000001" customHeight="1">
      <c r="A23" s="27" t="s">
        <v>17</v>
      </c>
      <c r="B23" s="28" t="s">
        <v>67</v>
      </c>
      <c r="C23" s="42"/>
      <c r="D23" s="42"/>
      <c r="E23" s="42"/>
      <c r="F23" s="42"/>
      <c r="G23" s="43"/>
      <c r="H23" s="44"/>
      <c r="I23" s="37"/>
      <c r="J23" s="45">
        <f>SUM(J24:J25)</f>
        <v>1297467.5640208954</v>
      </c>
      <c r="K23" s="45">
        <f>SUM(K24:K25)</f>
        <v>0</v>
      </c>
      <c r="L23" s="45">
        <f>SUM(L24:L25)</f>
        <v>325281.35402089544</v>
      </c>
      <c r="M23" s="38"/>
      <c r="N23" s="38"/>
      <c r="O23" s="38"/>
      <c r="P23" s="38"/>
    </row>
    <row r="24" spans="1:16" ht="20.100000000000001" customHeight="1">
      <c r="A24" s="17">
        <v>1</v>
      </c>
      <c r="B24" s="41" t="s">
        <v>519</v>
      </c>
      <c r="C24" s="42"/>
      <c r="D24" s="42"/>
      <c r="E24" s="42"/>
      <c r="F24" s="42"/>
      <c r="G24" s="46" t="s">
        <v>525</v>
      </c>
      <c r="H24" s="44" t="s">
        <v>68</v>
      </c>
      <c r="I24" s="37">
        <v>6</v>
      </c>
      <c r="J24" s="45">
        <v>624034.7112704498</v>
      </c>
      <c r="K24" s="40"/>
      <c r="L24" s="40">
        <v>156448.50127044978</v>
      </c>
      <c r="M24" s="38"/>
      <c r="N24" s="38"/>
      <c r="O24" s="38"/>
      <c r="P24" s="38"/>
    </row>
    <row r="25" spans="1:16" ht="20.100000000000001" customHeight="1">
      <c r="A25" s="17">
        <v>2</v>
      </c>
      <c r="B25" s="41" t="s">
        <v>143</v>
      </c>
      <c r="C25" s="42"/>
      <c r="D25" s="42"/>
      <c r="E25" s="42"/>
      <c r="F25" s="42"/>
      <c r="G25" s="46" t="s">
        <v>516</v>
      </c>
      <c r="H25" s="44" t="s">
        <v>69</v>
      </c>
      <c r="I25" s="37">
        <v>2</v>
      </c>
      <c r="J25" s="45">
        <v>673432.8527504456</v>
      </c>
      <c r="K25" s="40"/>
      <c r="L25" s="40">
        <v>168832.85275044563</v>
      </c>
      <c r="M25" s="38"/>
      <c r="N25" s="38"/>
      <c r="O25" s="38"/>
      <c r="P25" s="38"/>
    </row>
    <row r="26" spans="1:16" ht="20.100000000000001" customHeight="1">
      <c r="A26" s="27" t="s">
        <v>18</v>
      </c>
      <c r="B26" s="28" t="s">
        <v>70</v>
      </c>
      <c r="C26" s="42"/>
      <c r="D26" s="42"/>
      <c r="E26" s="42"/>
      <c r="F26" s="42"/>
      <c r="G26" s="43"/>
      <c r="H26" s="44"/>
      <c r="I26" s="37"/>
      <c r="J26" s="45">
        <f>J27</f>
        <v>68058432.520004168</v>
      </c>
      <c r="K26" s="45">
        <f t="shared" ref="K26:L26" si="0">K27</f>
        <v>11885856.3936</v>
      </c>
      <c r="L26" s="45">
        <f t="shared" si="0"/>
        <v>17062576.126404166</v>
      </c>
      <c r="M26" s="38"/>
      <c r="N26" s="38"/>
      <c r="O26" s="38"/>
      <c r="P26" s="38"/>
    </row>
    <row r="27" spans="1:16" ht="20.100000000000001" customHeight="1">
      <c r="A27" s="17">
        <v>1</v>
      </c>
      <c r="B27" s="41" t="s">
        <v>71</v>
      </c>
      <c r="C27" s="42"/>
      <c r="D27" s="42"/>
      <c r="E27" s="42"/>
      <c r="F27" s="42"/>
      <c r="G27" s="43" t="s">
        <v>71</v>
      </c>
      <c r="H27" s="44" t="s">
        <v>71</v>
      </c>
      <c r="I27" s="37">
        <v>2</v>
      </c>
      <c r="J27" s="45">
        <v>68058432.520004168</v>
      </c>
      <c r="K27" s="40">
        <v>11885856.3936</v>
      </c>
      <c r="L27" s="40">
        <v>17062576.126404166</v>
      </c>
      <c r="M27" s="38"/>
      <c r="N27" s="38"/>
      <c r="O27" s="38"/>
      <c r="P27" s="38"/>
    </row>
    <row r="28" spans="1:16" ht="20.100000000000001" customHeight="1">
      <c r="A28" s="19" t="s">
        <v>29</v>
      </c>
      <c r="B28" s="29" t="s">
        <v>73</v>
      </c>
      <c r="C28" s="38"/>
      <c r="D28" s="38"/>
      <c r="E28" s="38"/>
      <c r="F28" s="38"/>
      <c r="G28" s="30"/>
      <c r="H28" s="39"/>
      <c r="I28" s="37"/>
      <c r="J28" s="45">
        <f>J29</f>
        <v>2645081.1472668201</v>
      </c>
      <c r="K28" s="45">
        <f t="shared" ref="K28:L28" si="1">K29</f>
        <v>424494.87119999999</v>
      </c>
      <c r="L28" s="45">
        <f t="shared" si="1"/>
        <v>663134.55606682005</v>
      </c>
      <c r="M28" s="38"/>
      <c r="N28" s="38"/>
      <c r="O28" s="38"/>
      <c r="P28" s="38"/>
    </row>
    <row r="29" spans="1:16" ht="20.100000000000001" customHeight="1">
      <c r="A29" s="210">
        <v>1</v>
      </c>
      <c r="B29" s="205" t="s">
        <v>74</v>
      </c>
      <c r="C29" s="38"/>
      <c r="D29" s="38"/>
      <c r="E29" s="38"/>
      <c r="F29" s="38"/>
      <c r="G29" s="30" t="s">
        <v>75</v>
      </c>
      <c r="H29" s="39" t="s">
        <v>298</v>
      </c>
      <c r="I29" s="37">
        <v>4</v>
      </c>
      <c r="J29" s="208">
        <v>2645081.1472668201</v>
      </c>
      <c r="K29" s="209">
        <v>424494.87119999999</v>
      </c>
      <c r="L29" s="209">
        <v>663134.55606682005</v>
      </c>
      <c r="M29" s="38"/>
      <c r="N29" s="38"/>
      <c r="O29" s="38"/>
      <c r="P29" s="38"/>
    </row>
    <row r="30" spans="1:16" ht="20.100000000000001" customHeight="1">
      <c r="A30" s="211"/>
      <c r="B30" s="206"/>
      <c r="C30" s="38"/>
      <c r="D30" s="38"/>
      <c r="E30" s="38"/>
      <c r="F30" s="38"/>
      <c r="G30" s="30" t="s">
        <v>76</v>
      </c>
      <c r="H30" s="39" t="s">
        <v>299</v>
      </c>
      <c r="I30" s="37">
        <v>4</v>
      </c>
      <c r="J30" s="208"/>
      <c r="K30" s="209"/>
      <c r="L30" s="209"/>
      <c r="M30" s="38"/>
      <c r="N30" s="38"/>
      <c r="O30" s="38"/>
      <c r="P30" s="38"/>
    </row>
    <row r="31" spans="1:16" ht="20.100000000000001" customHeight="1">
      <c r="A31" s="211"/>
      <c r="B31" s="206"/>
      <c r="C31" s="38"/>
      <c r="D31" s="38"/>
      <c r="E31" s="38"/>
      <c r="F31" s="38"/>
      <c r="G31" s="30" t="s">
        <v>77</v>
      </c>
      <c r="H31" s="39" t="s">
        <v>300</v>
      </c>
      <c r="I31" s="37">
        <v>4</v>
      </c>
      <c r="J31" s="208"/>
      <c r="K31" s="209"/>
      <c r="L31" s="209"/>
      <c r="M31" s="38"/>
      <c r="N31" s="38"/>
      <c r="O31" s="38"/>
      <c r="P31" s="38"/>
    </row>
    <row r="32" spans="1:16" ht="20.100000000000001" customHeight="1">
      <c r="A32" s="212"/>
      <c r="B32" s="207"/>
      <c r="C32" s="38"/>
      <c r="D32" s="38"/>
      <c r="E32" s="38"/>
      <c r="F32" s="38"/>
      <c r="G32" s="30" t="s">
        <v>78</v>
      </c>
      <c r="H32" s="39" t="s">
        <v>355</v>
      </c>
      <c r="I32" s="37">
        <v>4</v>
      </c>
      <c r="J32" s="208"/>
      <c r="K32" s="209"/>
      <c r="L32" s="209"/>
      <c r="M32" s="38"/>
      <c r="N32" s="38"/>
      <c r="O32" s="38"/>
      <c r="P32" s="38"/>
    </row>
    <row r="33" spans="1:16" ht="20.100000000000001" customHeight="1">
      <c r="A33" s="19" t="s">
        <v>41</v>
      </c>
      <c r="B33" s="29" t="s">
        <v>79</v>
      </c>
      <c r="C33" s="38"/>
      <c r="D33" s="38"/>
      <c r="E33" s="38"/>
      <c r="F33" s="38"/>
      <c r="G33" s="30"/>
      <c r="H33" s="39"/>
      <c r="I33" s="37"/>
      <c r="J33" s="45">
        <f>SUM(J34:J38)</f>
        <v>7083529.0990814473</v>
      </c>
      <c r="K33" s="45">
        <f t="shared" ref="K33:L33" si="2">SUM(K34:K38)</f>
        <v>0</v>
      </c>
      <c r="L33" s="45">
        <f t="shared" si="2"/>
        <v>1775874.7890814471</v>
      </c>
      <c r="M33" s="38"/>
      <c r="N33" s="38"/>
      <c r="O33" s="38"/>
      <c r="P33" s="38"/>
    </row>
    <row r="34" spans="1:16" ht="20.100000000000001" customHeight="1">
      <c r="A34" s="47">
        <v>1</v>
      </c>
      <c r="B34" s="41" t="s">
        <v>520</v>
      </c>
      <c r="C34" s="38"/>
      <c r="D34" s="38"/>
      <c r="E34" s="38"/>
      <c r="F34" s="38"/>
      <c r="G34" s="75" t="s">
        <v>82</v>
      </c>
      <c r="H34" s="30" t="s">
        <v>83</v>
      </c>
      <c r="I34" s="37">
        <v>2</v>
      </c>
      <c r="J34" s="45">
        <v>615584.2366760571</v>
      </c>
      <c r="K34" s="40"/>
      <c r="L34" s="40">
        <v>154329.9266760571</v>
      </c>
      <c r="M34" s="38"/>
      <c r="N34" s="38"/>
      <c r="O34" s="38"/>
      <c r="P34" s="38"/>
    </row>
    <row r="35" spans="1:16" ht="20.100000000000001" customHeight="1">
      <c r="A35" s="47">
        <v>2</v>
      </c>
      <c r="B35" s="41" t="s">
        <v>521</v>
      </c>
      <c r="C35" s="38"/>
      <c r="D35" s="38"/>
      <c r="E35" s="38"/>
      <c r="F35" s="38"/>
      <c r="G35" s="75" t="s">
        <v>80</v>
      </c>
      <c r="H35" s="30" t="s">
        <v>81</v>
      </c>
      <c r="I35" s="37">
        <v>1</v>
      </c>
      <c r="J35" s="45">
        <v>3380243.221257092</v>
      </c>
      <c r="K35" s="40"/>
      <c r="L35" s="40">
        <v>847443.2212570922</v>
      </c>
      <c r="M35" s="38"/>
      <c r="N35" s="38"/>
      <c r="O35" s="38"/>
      <c r="P35" s="38"/>
    </row>
    <row r="36" spans="1:16" ht="20.100000000000001" customHeight="1">
      <c r="A36" s="47">
        <v>3</v>
      </c>
      <c r="B36" s="41" t="s">
        <v>522</v>
      </c>
      <c r="C36" s="38"/>
      <c r="D36" s="38"/>
      <c r="E36" s="38"/>
      <c r="F36" s="38"/>
      <c r="G36" s="75" t="s">
        <v>86</v>
      </c>
      <c r="H36" s="30" t="s">
        <v>87</v>
      </c>
      <c r="I36" s="37">
        <v>1</v>
      </c>
      <c r="J36" s="45">
        <v>205259.55757633483</v>
      </c>
      <c r="K36" s="40"/>
      <c r="L36" s="40">
        <v>51459.55757633481</v>
      </c>
      <c r="M36" s="38"/>
      <c r="N36" s="38"/>
      <c r="O36" s="38"/>
      <c r="P36" s="38"/>
    </row>
    <row r="37" spans="1:16" ht="20.100000000000001" customHeight="1">
      <c r="A37" s="47">
        <v>4</v>
      </c>
      <c r="B37" s="41" t="s">
        <v>523</v>
      </c>
      <c r="C37" s="38"/>
      <c r="D37" s="38"/>
      <c r="E37" s="38"/>
      <c r="F37" s="38"/>
      <c r="G37" s="75" t="s">
        <v>84</v>
      </c>
      <c r="H37" s="30" t="s">
        <v>85</v>
      </c>
      <c r="I37" s="37">
        <v>1</v>
      </c>
      <c r="J37" s="45">
        <v>1482059.419301169</v>
      </c>
      <c r="K37" s="40"/>
      <c r="L37" s="40">
        <v>371559.41930116905</v>
      </c>
      <c r="M37" s="38"/>
      <c r="N37" s="38"/>
      <c r="O37" s="38"/>
      <c r="P37" s="38"/>
    </row>
    <row r="38" spans="1:16" ht="20.100000000000001" customHeight="1">
      <c r="A38" s="47">
        <v>5</v>
      </c>
      <c r="B38" s="41" t="s">
        <v>524</v>
      </c>
      <c r="C38" s="38"/>
      <c r="D38" s="38"/>
      <c r="E38" s="38"/>
      <c r="F38" s="38"/>
      <c r="G38" s="75" t="s">
        <v>88</v>
      </c>
      <c r="H38" s="30" t="s">
        <v>144</v>
      </c>
      <c r="I38" s="37">
        <v>1</v>
      </c>
      <c r="J38" s="45">
        <v>1400382.664270794</v>
      </c>
      <c r="K38" s="40"/>
      <c r="L38" s="40">
        <v>351082.66427079396</v>
      </c>
      <c r="M38" s="38"/>
      <c r="N38" s="38"/>
      <c r="O38" s="38"/>
      <c r="P38" s="38"/>
    </row>
    <row r="39" spans="1:16" ht="20.100000000000001" customHeight="1">
      <c r="A39" s="19" t="s">
        <v>45</v>
      </c>
      <c r="B39" s="29" t="s">
        <v>89</v>
      </c>
      <c r="C39" s="38"/>
      <c r="D39" s="38"/>
      <c r="E39" s="38"/>
      <c r="F39" s="38"/>
      <c r="G39" s="30"/>
      <c r="H39" s="39"/>
      <c r="I39" s="37"/>
      <c r="J39" s="45">
        <f>J40</f>
        <v>1950108.4643789837</v>
      </c>
      <c r="K39" s="45">
        <f t="shared" ref="K39:L39" si="3">K40</f>
        <v>0</v>
      </c>
      <c r="L39" s="45">
        <f t="shared" si="3"/>
        <v>488901.56437898369</v>
      </c>
      <c r="M39" s="38"/>
      <c r="N39" s="38"/>
      <c r="O39" s="38"/>
      <c r="P39" s="38"/>
    </row>
    <row r="40" spans="1:16" ht="20.100000000000001" customHeight="1">
      <c r="A40" s="47">
        <v>1</v>
      </c>
      <c r="B40" s="48" t="s">
        <v>145</v>
      </c>
      <c r="C40" s="38"/>
      <c r="D40" s="38"/>
      <c r="E40" s="38"/>
      <c r="F40" s="38"/>
      <c r="G40" s="30" t="s">
        <v>90</v>
      </c>
      <c r="H40" s="30" t="s">
        <v>146</v>
      </c>
      <c r="I40" s="37">
        <v>3</v>
      </c>
      <c r="J40" s="45">
        <v>1950108.4643789837</v>
      </c>
      <c r="K40" s="40"/>
      <c r="L40" s="40">
        <v>488901.56437898369</v>
      </c>
      <c r="M40" s="38"/>
      <c r="N40" s="38"/>
      <c r="O40" s="38"/>
      <c r="P40" s="38"/>
    </row>
    <row r="41" spans="1:16" ht="20.100000000000001" customHeight="1">
      <c r="A41" s="19" t="s">
        <v>46</v>
      </c>
      <c r="B41" s="29" t="s">
        <v>91</v>
      </c>
      <c r="C41" s="38"/>
      <c r="D41" s="38"/>
      <c r="E41" s="38"/>
      <c r="F41" s="38"/>
      <c r="G41" s="30"/>
      <c r="H41" s="39"/>
      <c r="I41" s="37"/>
      <c r="J41" s="45">
        <f>SUM(J42:J53)</f>
        <v>46906217.624821365</v>
      </c>
      <c r="K41" s="45">
        <f t="shared" ref="K41:L41" si="4">SUM(K42:K53)</f>
        <v>16719533.591680001</v>
      </c>
      <c r="L41" s="45">
        <f t="shared" si="4"/>
        <v>11759614.193141375</v>
      </c>
      <c r="M41" s="38"/>
      <c r="N41" s="38"/>
      <c r="O41" s="38"/>
      <c r="P41" s="38"/>
    </row>
    <row r="42" spans="1:16" ht="20.100000000000001" customHeight="1">
      <c r="A42" s="47">
        <v>1</v>
      </c>
      <c r="B42" s="48" t="s">
        <v>147</v>
      </c>
      <c r="C42" s="38"/>
      <c r="D42" s="38"/>
      <c r="E42" s="38"/>
      <c r="F42" s="38"/>
      <c r="G42" s="30" t="s">
        <v>101</v>
      </c>
      <c r="H42" s="30" t="s">
        <v>102</v>
      </c>
      <c r="I42" s="37">
        <v>1</v>
      </c>
      <c r="J42" s="45">
        <v>8087769.6741931699</v>
      </c>
      <c r="K42" s="40">
        <v>3733885.5664799996</v>
      </c>
      <c r="L42" s="40">
        <v>2027642.7277131705</v>
      </c>
      <c r="M42" s="38"/>
      <c r="N42" s="38"/>
      <c r="O42" s="38"/>
      <c r="P42" s="38"/>
    </row>
    <row r="43" spans="1:16" ht="20.100000000000001" customHeight="1">
      <c r="A43" s="47">
        <v>2</v>
      </c>
      <c r="B43" s="48" t="s">
        <v>148</v>
      </c>
      <c r="C43" s="38"/>
      <c r="D43" s="38"/>
      <c r="E43" s="38"/>
      <c r="F43" s="38"/>
      <c r="G43" s="30" t="s">
        <v>360</v>
      </c>
      <c r="H43" s="89" t="s">
        <v>359</v>
      </c>
      <c r="I43" s="37">
        <v>1</v>
      </c>
      <c r="J43" s="45">
        <v>4119307.6274973108</v>
      </c>
      <c r="K43" s="40">
        <v>2588305.8476</v>
      </c>
      <c r="L43" s="40">
        <v>1032730.2198973108</v>
      </c>
      <c r="M43" s="38"/>
      <c r="N43" s="38"/>
      <c r="O43" s="38"/>
      <c r="P43" s="38"/>
    </row>
    <row r="44" spans="1:16" ht="20.100000000000001" customHeight="1">
      <c r="A44" s="47">
        <v>3</v>
      </c>
      <c r="B44" s="48" t="s">
        <v>149</v>
      </c>
      <c r="C44" s="38"/>
      <c r="D44" s="38"/>
      <c r="E44" s="38"/>
      <c r="F44" s="38"/>
      <c r="G44" s="89" t="s">
        <v>362</v>
      </c>
      <c r="H44" s="30" t="s">
        <v>96</v>
      </c>
      <c r="I44" s="37">
        <v>1</v>
      </c>
      <c r="J44" s="45">
        <v>1535981.8560755504</v>
      </c>
      <c r="K44" s="40">
        <v>254696.92272</v>
      </c>
      <c r="L44" s="40">
        <v>385078.03335555049</v>
      </c>
      <c r="M44" s="38"/>
      <c r="N44" s="38"/>
      <c r="O44" s="38"/>
      <c r="P44" s="38"/>
    </row>
    <row r="45" spans="1:16" ht="20.100000000000001" customHeight="1">
      <c r="A45" s="47">
        <v>4</v>
      </c>
      <c r="B45" s="48" t="s">
        <v>150</v>
      </c>
      <c r="C45" s="38"/>
      <c r="D45" s="38"/>
      <c r="E45" s="38"/>
      <c r="F45" s="38"/>
      <c r="G45" s="89" t="s">
        <v>361</v>
      </c>
      <c r="H45" s="30" t="s">
        <v>103</v>
      </c>
      <c r="I45" s="37">
        <v>1</v>
      </c>
      <c r="J45" s="45">
        <v>1553632.2390316275</v>
      </c>
      <c r="K45" s="40">
        <v>297146.40983999998</v>
      </c>
      <c r="L45" s="40">
        <v>389503.06919162755</v>
      </c>
      <c r="M45" s="38"/>
      <c r="N45" s="38"/>
      <c r="O45" s="38"/>
      <c r="P45" s="38"/>
    </row>
    <row r="46" spans="1:16" ht="20.100000000000001" customHeight="1">
      <c r="A46" s="47">
        <v>5</v>
      </c>
      <c r="B46" s="48" t="s">
        <v>92</v>
      </c>
      <c r="C46" s="38"/>
      <c r="D46" s="38"/>
      <c r="E46" s="38"/>
      <c r="F46" s="38"/>
      <c r="G46" s="30" t="s">
        <v>92</v>
      </c>
      <c r="H46" s="30" t="s">
        <v>151</v>
      </c>
      <c r="I46" s="37">
        <v>1</v>
      </c>
      <c r="J46" s="45">
        <v>4319916.0613666801</v>
      </c>
      <c r="K46" s="40">
        <v>1527625.10296</v>
      </c>
      <c r="L46" s="40">
        <v>1083023.71840668</v>
      </c>
      <c r="M46" s="38"/>
      <c r="N46" s="38"/>
      <c r="O46" s="38"/>
      <c r="P46" s="38"/>
    </row>
    <row r="47" spans="1:16" ht="20.100000000000001" customHeight="1">
      <c r="A47" s="47">
        <v>6</v>
      </c>
      <c r="B47" s="48" t="s">
        <v>152</v>
      </c>
      <c r="C47" s="38"/>
      <c r="D47" s="38"/>
      <c r="E47" s="38"/>
      <c r="F47" s="38"/>
      <c r="G47" s="30" t="s">
        <v>152</v>
      </c>
      <c r="H47" s="30" t="s">
        <v>152</v>
      </c>
      <c r="I47" s="37">
        <v>1</v>
      </c>
      <c r="J47" s="45">
        <v>1380824.7970393875</v>
      </c>
      <c r="K47" s="40">
        <v>382045.38407999999</v>
      </c>
      <c r="L47" s="40">
        <v>346179.41295938753</v>
      </c>
      <c r="M47" s="38"/>
      <c r="N47" s="38"/>
      <c r="O47" s="38"/>
      <c r="P47" s="38"/>
    </row>
    <row r="48" spans="1:16" ht="20.100000000000001" customHeight="1">
      <c r="A48" s="47">
        <v>7</v>
      </c>
      <c r="B48" s="48" t="s">
        <v>97</v>
      </c>
      <c r="C48" s="38"/>
      <c r="D48" s="38"/>
      <c r="E48" s="38"/>
      <c r="F48" s="38"/>
      <c r="G48" s="30" t="s">
        <v>98</v>
      </c>
      <c r="H48" s="30" t="s">
        <v>98</v>
      </c>
      <c r="I48" s="37">
        <v>1</v>
      </c>
      <c r="J48" s="45">
        <v>1437477.3519522191</v>
      </c>
      <c r="K48" s="40">
        <v>424494.87119999999</v>
      </c>
      <c r="L48" s="40">
        <v>360382.48075221921</v>
      </c>
      <c r="M48" s="38"/>
      <c r="N48" s="38"/>
      <c r="O48" s="38"/>
      <c r="P48" s="38"/>
    </row>
    <row r="49" spans="1:16" ht="20.100000000000001" customHeight="1">
      <c r="A49" s="47">
        <v>8</v>
      </c>
      <c r="B49" s="48" t="s">
        <v>93</v>
      </c>
      <c r="C49" s="38"/>
      <c r="D49" s="38"/>
      <c r="E49" s="38"/>
      <c r="F49" s="38"/>
      <c r="G49" s="30" t="s">
        <v>94</v>
      </c>
      <c r="H49" s="30" t="s">
        <v>95</v>
      </c>
      <c r="I49" s="37">
        <v>30</v>
      </c>
      <c r="J49" s="45">
        <v>7377203.0237279814</v>
      </c>
      <c r="K49" s="40">
        <v>2843002.7703200001</v>
      </c>
      <c r="L49" s="40">
        <v>1849500.2534079808</v>
      </c>
      <c r="M49" s="38"/>
      <c r="N49" s="38"/>
      <c r="O49" s="38"/>
      <c r="P49" s="38"/>
    </row>
    <row r="50" spans="1:16" ht="20.100000000000001" customHeight="1">
      <c r="A50" s="47">
        <v>9</v>
      </c>
      <c r="B50" s="48" t="s">
        <v>153</v>
      </c>
      <c r="C50" s="38"/>
      <c r="D50" s="38"/>
      <c r="E50" s="38"/>
      <c r="F50" s="38"/>
      <c r="G50" s="30" t="s">
        <v>99</v>
      </c>
      <c r="H50" s="30" t="s">
        <v>100</v>
      </c>
      <c r="I50" s="37">
        <v>1</v>
      </c>
      <c r="J50" s="45">
        <v>2785943.1934872316</v>
      </c>
      <c r="K50" s="40">
        <v>509393.84544</v>
      </c>
      <c r="L50" s="40">
        <v>698449.34804723167</v>
      </c>
      <c r="M50" s="38"/>
      <c r="N50" s="38"/>
      <c r="O50" s="38"/>
      <c r="P50" s="38"/>
    </row>
    <row r="51" spans="1:16" ht="20.100000000000001" customHeight="1">
      <c r="A51" s="47">
        <v>10</v>
      </c>
      <c r="B51" s="48" t="s">
        <v>104</v>
      </c>
      <c r="C51" s="38"/>
      <c r="D51" s="38"/>
      <c r="E51" s="38"/>
      <c r="F51" s="38"/>
      <c r="G51" s="30" t="s">
        <v>104</v>
      </c>
      <c r="H51" s="30" t="s">
        <v>154</v>
      </c>
      <c r="I51" s="37">
        <v>1</v>
      </c>
      <c r="J51" s="45">
        <v>8336236.2326181652</v>
      </c>
      <c r="K51" s="40">
        <v>2927901.74456</v>
      </c>
      <c r="L51" s="40">
        <v>2089934.4880581656</v>
      </c>
      <c r="M51" s="38"/>
      <c r="N51" s="38"/>
      <c r="O51" s="38"/>
      <c r="P51" s="38"/>
    </row>
    <row r="52" spans="1:16" ht="30" customHeight="1">
      <c r="A52" s="47">
        <v>11</v>
      </c>
      <c r="B52" s="48" t="s">
        <v>155</v>
      </c>
      <c r="C52" s="38"/>
      <c r="D52" s="38"/>
      <c r="E52" s="38"/>
      <c r="F52" s="38"/>
      <c r="G52" s="30" t="s">
        <v>155</v>
      </c>
      <c r="H52" s="30" t="s">
        <v>156</v>
      </c>
      <c r="I52" s="37"/>
      <c r="J52" s="45">
        <v>3120255.9933950864</v>
      </c>
      <c r="K52" s="40">
        <v>594292.81967999996</v>
      </c>
      <c r="L52" s="40">
        <v>782263.17371508642</v>
      </c>
      <c r="M52" s="38"/>
      <c r="N52" s="38"/>
      <c r="O52" s="38"/>
      <c r="P52" s="38"/>
    </row>
    <row r="53" spans="1:16" ht="20.100000000000001" customHeight="1">
      <c r="A53" s="47">
        <v>12</v>
      </c>
      <c r="B53" s="48" t="s">
        <v>113</v>
      </c>
      <c r="C53" s="38"/>
      <c r="D53" s="38"/>
      <c r="E53" s="38"/>
      <c r="F53" s="38"/>
      <c r="G53" s="30" t="s">
        <v>114</v>
      </c>
      <c r="H53" s="30" t="s">
        <v>115</v>
      </c>
      <c r="I53" s="37">
        <v>1</v>
      </c>
      <c r="J53" s="45">
        <v>2851669.574436964</v>
      </c>
      <c r="K53" s="40">
        <v>636742.30680000002</v>
      </c>
      <c r="L53" s="40">
        <v>714927.26763696398</v>
      </c>
      <c r="M53" s="38"/>
      <c r="N53" s="38"/>
      <c r="O53" s="38"/>
      <c r="P53" s="38"/>
    </row>
    <row r="54" spans="1:16" ht="20.100000000000001" customHeight="1">
      <c r="A54" s="19" t="s">
        <v>105</v>
      </c>
      <c r="B54" s="29" t="s">
        <v>106</v>
      </c>
      <c r="C54" s="38"/>
      <c r="D54" s="38"/>
      <c r="E54" s="38"/>
      <c r="F54" s="38"/>
      <c r="G54" s="30"/>
      <c r="H54" s="39"/>
      <c r="I54" s="37"/>
      <c r="J54" s="45">
        <f>SUM(J55:J62)</f>
        <v>15817109.457555698</v>
      </c>
      <c r="K54" s="45">
        <f t="shared" ref="K54:L54" si="5">SUM(K55:K62)</f>
        <v>2971464.0984</v>
      </c>
      <c r="L54" s="45">
        <f t="shared" si="5"/>
        <v>3965425.3591556987</v>
      </c>
      <c r="M54" s="38"/>
      <c r="N54" s="38"/>
      <c r="O54" s="38"/>
      <c r="P54" s="38"/>
    </row>
    <row r="55" spans="1:16" ht="20.100000000000001" customHeight="1">
      <c r="A55" s="47">
        <v>1</v>
      </c>
      <c r="B55" s="48" t="s">
        <v>157</v>
      </c>
      <c r="C55" s="38"/>
      <c r="D55" s="38"/>
      <c r="E55" s="38"/>
      <c r="F55" s="38"/>
      <c r="G55" s="30" t="s">
        <v>107</v>
      </c>
      <c r="H55" s="49" t="s">
        <v>108</v>
      </c>
      <c r="I55" s="37">
        <v>2</v>
      </c>
      <c r="J55" s="45">
        <v>2660732.4004645105</v>
      </c>
      <c r="K55" s="40"/>
      <c r="L55" s="40">
        <v>667058.40046451055</v>
      </c>
      <c r="M55" s="38"/>
      <c r="N55" s="38"/>
      <c r="O55" s="38"/>
      <c r="P55" s="38"/>
    </row>
    <row r="56" spans="1:16" ht="20.100000000000001" customHeight="1">
      <c r="A56" s="47">
        <v>2</v>
      </c>
      <c r="B56" s="48" t="s">
        <v>109</v>
      </c>
      <c r="C56" s="38"/>
      <c r="D56" s="38"/>
      <c r="E56" s="38"/>
      <c r="F56" s="38"/>
      <c r="G56" s="30" t="s">
        <v>109</v>
      </c>
      <c r="H56" s="49"/>
      <c r="I56" s="37">
        <v>1</v>
      </c>
      <c r="J56" s="45">
        <v>910583.71323864069</v>
      </c>
      <c r="K56" s="40"/>
      <c r="L56" s="40">
        <v>228287.71323864066</v>
      </c>
      <c r="M56" s="38"/>
      <c r="N56" s="38"/>
      <c r="O56" s="38"/>
      <c r="P56" s="38"/>
    </row>
    <row r="57" spans="1:16" ht="20.100000000000001" customHeight="1">
      <c r="A57" s="47">
        <v>3</v>
      </c>
      <c r="B57" s="48" t="s">
        <v>158</v>
      </c>
      <c r="C57" s="38"/>
      <c r="D57" s="38"/>
      <c r="E57" s="38"/>
      <c r="F57" s="38"/>
      <c r="G57" s="30" t="s">
        <v>158</v>
      </c>
      <c r="H57" s="49"/>
      <c r="I57" s="37"/>
      <c r="J57" s="45">
        <v>297946.65948580456</v>
      </c>
      <c r="K57" s="40"/>
      <c r="L57" s="40">
        <v>74696.659485804586</v>
      </c>
      <c r="M57" s="38"/>
      <c r="N57" s="38"/>
      <c r="O57" s="38"/>
      <c r="P57" s="38"/>
    </row>
    <row r="58" spans="1:16" ht="20.100000000000001" customHeight="1">
      <c r="A58" s="47">
        <v>4</v>
      </c>
      <c r="B58" s="48" t="s">
        <v>159</v>
      </c>
      <c r="C58" s="38"/>
      <c r="D58" s="38"/>
      <c r="E58" s="38"/>
      <c r="F58" s="38"/>
      <c r="G58" s="89" t="s">
        <v>364</v>
      </c>
      <c r="H58" s="49"/>
      <c r="I58" s="37">
        <v>1</v>
      </c>
      <c r="J58" s="45">
        <v>1198859.9516958487</v>
      </c>
      <c r="K58" s="40"/>
      <c r="L58" s="40">
        <v>300559.95169584884</v>
      </c>
      <c r="M58" s="38"/>
      <c r="N58" s="38"/>
      <c r="O58" s="38"/>
      <c r="P58" s="38"/>
    </row>
    <row r="59" spans="1:16" ht="20.100000000000001" customHeight="1">
      <c r="A59" s="47">
        <v>5</v>
      </c>
      <c r="B59" s="48" t="s">
        <v>110</v>
      </c>
      <c r="C59" s="38"/>
      <c r="D59" s="38"/>
      <c r="E59" s="38"/>
      <c r="F59" s="38"/>
      <c r="G59" s="30" t="s">
        <v>111</v>
      </c>
      <c r="H59" s="49" t="s">
        <v>112</v>
      </c>
      <c r="I59" s="37">
        <v>1</v>
      </c>
      <c r="J59" s="45">
        <v>409718.36265237175</v>
      </c>
      <c r="K59" s="40"/>
      <c r="L59" s="40">
        <v>102718.3626523718</v>
      </c>
      <c r="M59" s="38"/>
      <c r="N59" s="38"/>
      <c r="O59" s="38"/>
      <c r="P59" s="38"/>
    </row>
    <row r="60" spans="1:16" ht="20.100000000000001" customHeight="1">
      <c r="A60" s="47">
        <v>6</v>
      </c>
      <c r="B60" s="48" t="s">
        <v>116</v>
      </c>
      <c r="C60" s="38"/>
      <c r="D60" s="38"/>
      <c r="E60" s="38"/>
      <c r="F60" s="38"/>
      <c r="G60" s="30" t="s">
        <v>116</v>
      </c>
      <c r="H60" s="49"/>
      <c r="I60" s="37">
        <v>1</v>
      </c>
      <c r="J60" s="45">
        <v>266917.50009926502</v>
      </c>
      <c r="K60" s="40"/>
      <c r="L60" s="40">
        <v>66917.500099265031</v>
      </c>
      <c r="M60" s="38"/>
      <c r="N60" s="38"/>
      <c r="O60" s="38"/>
      <c r="P60" s="38"/>
    </row>
    <row r="61" spans="1:16" ht="20.100000000000001" customHeight="1">
      <c r="A61" s="47">
        <v>7</v>
      </c>
      <c r="B61" s="48" t="s">
        <v>160</v>
      </c>
      <c r="C61" s="38"/>
      <c r="D61" s="38"/>
      <c r="E61" s="38"/>
      <c r="F61" s="38"/>
      <c r="G61" s="30" t="s">
        <v>160</v>
      </c>
      <c r="H61" s="49" t="s">
        <v>161</v>
      </c>
      <c r="I61" s="37">
        <v>1</v>
      </c>
      <c r="J61" s="45">
        <v>1136527.870590298</v>
      </c>
      <c r="K61" s="40">
        <v>424494.87119999999</v>
      </c>
      <c r="L61" s="40">
        <v>284932.99939029792</v>
      </c>
      <c r="M61" s="38"/>
      <c r="N61" s="38"/>
      <c r="O61" s="38"/>
      <c r="P61" s="38"/>
    </row>
    <row r="62" spans="1:16" ht="20.100000000000001" customHeight="1">
      <c r="A62" s="47">
        <v>8</v>
      </c>
      <c r="B62" s="48" t="s">
        <v>162</v>
      </c>
      <c r="C62" s="38"/>
      <c r="D62" s="38"/>
      <c r="E62" s="38"/>
      <c r="F62" s="38"/>
      <c r="G62" s="89" t="s">
        <v>363</v>
      </c>
      <c r="H62" s="49" t="s">
        <v>163</v>
      </c>
      <c r="I62" s="37">
        <v>1</v>
      </c>
      <c r="J62" s="45">
        <v>8935822.9993289597</v>
      </c>
      <c r="K62" s="40">
        <v>2546969.2272000001</v>
      </c>
      <c r="L62" s="40">
        <v>2240253.7721289592</v>
      </c>
      <c r="M62" s="38"/>
      <c r="N62" s="38"/>
      <c r="O62" s="38"/>
      <c r="P62" s="38"/>
    </row>
    <row r="63" spans="1:16" ht="20.100000000000001" customHeight="1">
      <c r="A63" s="19" t="s">
        <v>117</v>
      </c>
      <c r="B63" s="29" t="s">
        <v>302</v>
      </c>
      <c r="C63" s="38"/>
      <c r="D63" s="38"/>
      <c r="E63" s="38"/>
      <c r="F63" s="38"/>
      <c r="G63" s="30"/>
      <c r="H63" s="39"/>
      <c r="I63" s="37"/>
      <c r="J63" s="45">
        <f>SUM(J64:J70)</f>
        <v>22246557.974817414</v>
      </c>
      <c r="K63" s="45">
        <f t="shared" ref="K63:L63" si="6">SUM(K64:K70)</f>
        <v>4244948.7120000003</v>
      </c>
      <c r="L63" s="45">
        <f t="shared" si="6"/>
        <v>5577319.0028174128</v>
      </c>
      <c r="M63" s="38"/>
      <c r="N63" s="38"/>
      <c r="O63" s="38"/>
      <c r="P63" s="38"/>
    </row>
    <row r="64" spans="1:16" ht="20.100000000000001" customHeight="1">
      <c r="A64" s="47">
        <v>1</v>
      </c>
      <c r="B64" s="48" t="s">
        <v>529</v>
      </c>
      <c r="C64" s="38"/>
      <c r="D64" s="38"/>
      <c r="E64" s="38"/>
      <c r="F64" s="38"/>
      <c r="G64" s="30" t="s">
        <v>118</v>
      </c>
      <c r="H64" s="49" t="s">
        <v>119</v>
      </c>
      <c r="I64" s="37">
        <v>3</v>
      </c>
      <c r="J64" s="45">
        <v>6838934.2442300282</v>
      </c>
      <c r="K64" s="40">
        <v>3820453.8407999999</v>
      </c>
      <c r="L64" s="40">
        <v>1714553.6834300288</v>
      </c>
      <c r="M64" s="38"/>
      <c r="N64" s="38"/>
      <c r="O64" s="38"/>
      <c r="P64" s="38"/>
    </row>
    <row r="65" spans="1:16" ht="20.100000000000001" customHeight="1">
      <c r="A65" s="47">
        <v>2</v>
      </c>
      <c r="B65" s="48" t="s">
        <v>530</v>
      </c>
      <c r="C65" s="38"/>
      <c r="D65" s="38"/>
      <c r="E65" s="38"/>
      <c r="F65" s="38"/>
      <c r="G65" s="89" t="s">
        <v>538</v>
      </c>
      <c r="H65" s="49" t="s">
        <v>539</v>
      </c>
      <c r="I65" s="37">
        <v>4</v>
      </c>
      <c r="J65" s="45">
        <v>9320195.3603602499</v>
      </c>
      <c r="K65" s="40"/>
      <c r="L65" s="40">
        <v>2336617.7703602496</v>
      </c>
      <c r="M65" s="38"/>
      <c r="N65" s="38"/>
      <c r="O65" s="38"/>
      <c r="P65" s="38"/>
    </row>
    <row r="66" spans="1:16" ht="20.100000000000001" customHeight="1">
      <c r="A66" s="47">
        <v>3</v>
      </c>
      <c r="B66" s="48" t="s">
        <v>531</v>
      </c>
      <c r="C66" s="38"/>
      <c r="D66" s="38"/>
      <c r="E66" s="38"/>
      <c r="F66" s="38"/>
      <c r="G66" s="38" t="s">
        <v>120</v>
      </c>
      <c r="H66" s="49" t="s">
        <v>164</v>
      </c>
      <c r="I66" s="37">
        <v>1</v>
      </c>
      <c r="J66" s="45">
        <v>3599684.0388843268</v>
      </c>
      <c r="K66" s="40"/>
      <c r="L66" s="40">
        <v>902458.08888432616</v>
      </c>
      <c r="M66" s="38"/>
      <c r="N66" s="38"/>
      <c r="O66" s="38"/>
      <c r="P66" s="38"/>
    </row>
    <row r="67" spans="1:16" ht="20.100000000000001" customHeight="1">
      <c r="A67" s="47">
        <v>4</v>
      </c>
      <c r="B67" s="48" t="s">
        <v>532</v>
      </c>
      <c r="C67" s="38"/>
      <c r="D67" s="38"/>
      <c r="E67" s="38"/>
      <c r="F67" s="38"/>
      <c r="G67" s="30"/>
      <c r="H67" s="49"/>
      <c r="I67" s="37"/>
      <c r="J67" s="45">
        <v>39984.241514869907</v>
      </c>
      <c r="K67" s="40"/>
      <c r="L67" s="40">
        <v>10024.241514869902</v>
      </c>
      <c r="M67" s="38"/>
      <c r="N67" s="38"/>
      <c r="O67" s="38"/>
      <c r="P67" s="38"/>
    </row>
    <row r="68" spans="1:16" ht="30" customHeight="1">
      <c r="A68" s="47">
        <v>5</v>
      </c>
      <c r="B68" s="48" t="s">
        <v>533</v>
      </c>
      <c r="C68" s="38"/>
      <c r="D68" s="38"/>
      <c r="E68" s="38"/>
      <c r="F68" s="38"/>
      <c r="G68" s="89" t="s">
        <v>535</v>
      </c>
      <c r="H68" s="49" t="s">
        <v>121</v>
      </c>
      <c r="I68" s="37">
        <v>2</v>
      </c>
      <c r="J68" s="45">
        <v>840122.83156243665</v>
      </c>
      <c r="K68" s="40"/>
      <c r="L68" s="40">
        <v>210622.83156243668</v>
      </c>
      <c r="M68" s="38"/>
      <c r="N68" s="38"/>
      <c r="O68" s="38"/>
      <c r="P68" s="38"/>
    </row>
    <row r="69" spans="1:16" ht="20.100000000000001" customHeight="1">
      <c r="A69" s="47">
        <v>6</v>
      </c>
      <c r="B69" s="48" t="s">
        <v>534</v>
      </c>
      <c r="C69" s="38"/>
      <c r="D69" s="38"/>
      <c r="E69" s="38"/>
      <c r="F69" s="38"/>
      <c r="G69" s="30"/>
      <c r="H69" s="49"/>
      <c r="I69" s="37"/>
      <c r="J69" s="45">
        <v>292675.03885884414</v>
      </c>
      <c r="K69" s="40"/>
      <c r="L69" s="40">
        <v>73375.038858844113</v>
      </c>
      <c r="M69" s="38"/>
      <c r="N69" s="38"/>
      <c r="O69" s="38"/>
      <c r="P69" s="38"/>
    </row>
    <row r="70" spans="1:16" ht="30" customHeight="1">
      <c r="A70" s="47">
        <v>7</v>
      </c>
      <c r="B70" s="48" t="s">
        <v>122</v>
      </c>
      <c r="C70" s="38"/>
      <c r="D70" s="38"/>
      <c r="E70" s="38"/>
      <c r="F70" s="38"/>
      <c r="G70" s="30" t="s">
        <v>122</v>
      </c>
      <c r="H70" s="49" t="s">
        <v>123</v>
      </c>
      <c r="I70" s="37">
        <v>12</v>
      </c>
      <c r="J70" s="45">
        <v>1314962.2194066565</v>
      </c>
      <c r="K70" s="40">
        <v>424494.87119999999</v>
      </c>
      <c r="L70" s="40">
        <v>329667.34820665658</v>
      </c>
      <c r="M70" s="38"/>
      <c r="N70" s="38"/>
      <c r="O70" s="38"/>
      <c r="P70" s="38"/>
    </row>
    <row r="71" spans="1:16" ht="20.100000000000001" customHeight="1">
      <c r="A71" s="19" t="s">
        <v>124</v>
      </c>
      <c r="B71" s="29" t="s">
        <v>165</v>
      </c>
      <c r="C71" s="38"/>
      <c r="D71" s="38"/>
      <c r="E71" s="38"/>
      <c r="F71" s="38"/>
      <c r="G71" s="30"/>
      <c r="H71" s="39"/>
      <c r="I71" s="37"/>
      <c r="J71" s="45">
        <f>J72</f>
        <v>32593929.006709639</v>
      </c>
      <c r="K71" s="45">
        <f t="shared" ref="K71:L71" si="7">K72</f>
        <v>2122474.3560000001</v>
      </c>
      <c r="L71" s="45">
        <f t="shared" si="7"/>
        <v>8171454.6507096393</v>
      </c>
      <c r="M71" s="38"/>
      <c r="N71" s="38"/>
      <c r="O71" s="38"/>
      <c r="P71" s="38"/>
    </row>
    <row r="72" spans="1:16" ht="20.100000000000001" customHeight="1">
      <c r="A72" s="47">
        <v>1</v>
      </c>
      <c r="B72" s="48" t="s">
        <v>304</v>
      </c>
      <c r="C72" s="38"/>
      <c r="D72" s="38"/>
      <c r="E72" s="38"/>
      <c r="F72" s="38"/>
      <c r="G72" s="30" t="s">
        <v>365</v>
      </c>
      <c r="H72" s="39" t="s">
        <v>126</v>
      </c>
      <c r="I72" s="37">
        <v>1</v>
      </c>
      <c r="J72" s="45">
        <v>32593929.006709639</v>
      </c>
      <c r="K72" s="40">
        <v>2122474.3560000001</v>
      </c>
      <c r="L72" s="40">
        <v>8171454.6507096393</v>
      </c>
      <c r="M72" s="38"/>
      <c r="N72" s="38"/>
      <c r="O72" s="38"/>
      <c r="P72" s="38"/>
    </row>
    <row r="73" spans="1:16" ht="20.100000000000001" customHeight="1">
      <c r="A73" s="19" t="s">
        <v>125</v>
      </c>
      <c r="B73" s="29" t="s">
        <v>303</v>
      </c>
      <c r="C73" s="38"/>
      <c r="D73" s="38"/>
      <c r="E73" s="38"/>
      <c r="F73" s="38"/>
      <c r="G73" s="30"/>
      <c r="H73" s="39"/>
      <c r="I73" s="37"/>
      <c r="J73" s="45">
        <f>J74</f>
        <v>3523444.4600603483</v>
      </c>
      <c r="K73" s="45">
        <f t="shared" ref="K73:L73" si="8">K74</f>
        <v>0</v>
      </c>
      <c r="L73" s="45">
        <f t="shared" si="8"/>
        <v>883344.46006034804</v>
      </c>
      <c r="M73" s="38"/>
      <c r="N73" s="38"/>
      <c r="O73" s="38"/>
      <c r="P73" s="38"/>
    </row>
    <row r="74" spans="1:16" ht="20.100000000000001" customHeight="1">
      <c r="A74" s="47">
        <v>1</v>
      </c>
      <c r="B74" s="48" t="s">
        <v>305</v>
      </c>
      <c r="C74" s="38"/>
      <c r="D74" s="38"/>
      <c r="E74" s="38"/>
      <c r="F74" s="38"/>
      <c r="G74" s="30" t="s">
        <v>366</v>
      </c>
      <c r="H74" s="39"/>
      <c r="I74" s="37">
        <v>2</v>
      </c>
      <c r="J74" s="45">
        <v>3523444.4600603483</v>
      </c>
      <c r="K74" s="40"/>
      <c r="L74" s="40">
        <v>883344.46006034804</v>
      </c>
      <c r="M74" s="38"/>
      <c r="N74" s="38"/>
      <c r="O74" s="38"/>
      <c r="P74" s="38"/>
    </row>
    <row r="75" spans="1:16" ht="20.100000000000001" customHeight="1">
      <c r="A75" s="19" t="s">
        <v>127</v>
      </c>
      <c r="B75" s="29" t="s">
        <v>128</v>
      </c>
      <c r="C75" s="38"/>
      <c r="D75" s="38"/>
      <c r="E75" s="38"/>
      <c r="F75" s="38"/>
      <c r="G75" s="30"/>
      <c r="H75" s="39"/>
      <c r="I75" s="37"/>
      <c r="J75" s="45">
        <f>J7+J23+J26+J28+J33+J39+J41+J54+J63+J71+J73</f>
        <v>433956432.70425832</v>
      </c>
      <c r="K75" s="45">
        <f t="shared" ref="K75:L75" si="9">K7+K23+K26+K28+K33+K39+K41+K54+K63+K71+K73</f>
        <v>61964135.979999997</v>
      </c>
      <c r="L75" s="45">
        <f t="shared" si="9"/>
        <v>108794963.3042583</v>
      </c>
      <c r="M75" s="38"/>
      <c r="N75" s="38"/>
      <c r="O75" s="38"/>
      <c r="P75" s="38"/>
    </row>
    <row r="76" spans="1:16" ht="20.100000000000001" customHeight="1">
      <c r="A76" s="19" t="s">
        <v>168</v>
      </c>
      <c r="B76" s="29" t="s">
        <v>297</v>
      </c>
      <c r="C76" s="36" t="s">
        <v>296</v>
      </c>
      <c r="D76" s="36" t="s">
        <v>296</v>
      </c>
      <c r="E76" s="36" t="s">
        <v>296</v>
      </c>
      <c r="F76" s="36" t="s">
        <v>296</v>
      </c>
      <c r="G76" s="36"/>
      <c r="H76" s="37"/>
      <c r="I76" s="37"/>
      <c r="J76" s="37"/>
      <c r="K76" s="37"/>
      <c r="L76" s="37"/>
      <c r="M76" s="38"/>
      <c r="N76" s="36"/>
      <c r="O76" s="36" t="s">
        <v>296</v>
      </c>
      <c r="P76" s="36" t="s">
        <v>296</v>
      </c>
    </row>
    <row r="77" spans="1:16" ht="20.100000000000001" customHeight="1">
      <c r="A77" s="47">
        <v>1</v>
      </c>
      <c r="B77" s="48" t="s">
        <v>175</v>
      </c>
      <c r="C77" s="38"/>
      <c r="D77" s="38"/>
      <c r="E77" s="38"/>
      <c r="F77" s="38"/>
      <c r="G77" s="30" t="s">
        <v>175</v>
      </c>
      <c r="H77" s="39"/>
      <c r="I77" s="37">
        <v>1</v>
      </c>
      <c r="J77" s="40">
        <v>5700</v>
      </c>
      <c r="K77" s="40"/>
      <c r="L77" s="40"/>
      <c r="M77" s="38"/>
      <c r="N77" s="38"/>
      <c r="O77" s="38"/>
      <c r="P77" s="38"/>
    </row>
    <row r="78" spans="1:16" ht="20.100000000000001" customHeight="1">
      <c r="A78" s="47">
        <v>2</v>
      </c>
      <c r="B78" s="48" t="s">
        <v>175</v>
      </c>
      <c r="C78" s="38"/>
      <c r="D78" s="38"/>
      <c r="E78" s="38"/>
      <c r="F78" s="38"/>
      <c r="G78" s="30" t="s">
        <v>175</v>
      </c>
      <c r="H78" s="39"/>
      <c r="I78" s="37">
        <v>1</v>
      </c>
      <c r="J78" s="40">
        <v>5700</v>
      </c>
      <c r="K78" s="40"/>
      <c r="L78" s="40"/>
      <c r="M78" s="38"/>
      <c r="N78" s="38"/>
      <c r="O78" s="38"/>
      <c r="P78" s="38"/>
    </row>
    <row r="79" spans="1:16" ht="20.100000000000001" customHeight="1">
      <c r="A79" s="47">
        <v>3</v>
      </c>
      <c r="B79" s="48" t="s">
        <v>175</v>
      </c>
      <c r="C79" s="38"/>
      <c r="D79" s="38"/>
      <c r="E79" s="38"/>
      <c r="F79" s="38"/>
      <c r="G79" s="30" t="s">
        <v>175</v>
      </c>
      <c r="H79" s="39"/>
      <c r="I79" s="37">
        <v>1</v>
      </c>
      <c r="J79" s="40">
        <v>5700</v>
      </c>
      <c r="K79" s="40"/>
      <c r="L79" s="40"/>
      <c r="M79" s="38"/>
      <c r="N79" s="38"/>
      <c r="O79" s="38"/>
      <c r="P79" s="38"/>
    </row>
    <row r="80" spans="1:16" ht="20.100000000000001" customHeight="1">
      <c r="A80" s="47">
        <v>4</v>
      </c>
      <c r="B80" s="48" t="s">
        <v>175</v>
      </c>
      <c r="C80" s="38"/>
      <c r="D80" s="38"/>
      <c r="E80" s="38"/>
      <c r="F80" s="38"/>
      <c r="G80" s="30" t="s">
        <v>175</v>
      </c>
      <c r="H80" s="39"/>
      <c r="I80" s="37">
        <v>1</v>
      </c>
      <c r="J80" s="40">
        <v>5700</v>
      </c>
      <c r="K80" s="40"/>
      <c r="L80" s="40"/>
      <c r="M80" s="38"/>
      <c r="N80" s="38"/>
      <c r="O80" s="38"/>
      <c r="P80" s="38"/>
    </row>
    <row r="81" spans="1:16" ht="20.100000000000001" customHeight="1">
      <c r="A81" s="47">
        <v>5</v>
      </c>
      <c r="B81" s="48" t="s">
        <v>175</v>
      </c>
      <c r="C81" s="38"/>
      <c r="D81" s="38"/>
      <c r="E81" s="38"/>
      <c r="F81" s="38"/>
      <c r="G81" s="30" t="s">
        <v>175</v>
      </c>
      <c r="H81" s="39"/>
      <c r="I81" s="37">
        <v>1</v>
      </c>
      <c r="J81" s="40">
        <v>5700</v>
      </c>
      <c r="K81" s="40"/>
      <c r="L81" s="40"/>
      <c r="M81" s="38"/>
      <c r="N81" s="38"/>
      <c r="O81" s="38"/>
      <c r="P81" s="38"/>
    </row>
    <row r="82" spans="1:16" ht="20.100000000000001" customHeight="1">
      <c r="A82" s="47">
        <v>6</v>
      </c>
      <c r="B82" s="48" t="s">
        <v>175</v>
      </c>
      <c r="C82" s="38"/>
      <c r="D82" s="38"/>
      <c r="E82" s="38"/>
      <c r="F82" s="38"/>
      <c r="G82" s="30" t="s">
        <v>175</v>
      </c>
      <c r="H82" s="39"/>
      <c r="I82" s="37">
        <v>1</v>
      </c>
      <c r="J82" s="40">
        <v>5700</v>
      </c>
      <c r="K82" s="40"/>
      <c r="L82" s="40"/>
      <c r="M82" s="38"/>
      <c r="N82" s="38"/>
      <c r="O82" s="38"/>
      <c r="P82" s="38"/>
    </row>
    <row r="83" spans="1:16" ht="20.100000000000001" customHeight="1">
      <c r="A83" s="47">
        <v>7</v>
      </c>
      <c r="B83" s="48" t="s">
        <v>175</v>
      </c>
      <c r="C83" s="38"/>
      <c r="D83" s="38"/>
      <c r="E83" s="38"/>
      <c r="F83" s="38"/>
      <c r="G83" s="30" t="s">
        <v>175</v>
      </c>
      <c r="H83" s="39"/>
      <c r="I83" s="37">
        <v>1</v>
      </c>
      <c r="J83" s="40">
        <v>5700</v>
      </c>
      <c r="K83" s="40"/>
      <c r="L83" s="40"/>
      <c r="M83" s="38"/>
      <c r="N83" s="38"/>
      <c r="O83" s="38"/>
      <c r="P83" s="38"/>
    </row>
    <row r="84" spans="1:16" ht="20.100000000000001" customHeight="1">
      <c r="A84" s="47">
        <v>8</v>
      </c>
      <c r="B84" s="48" t="s">
        <v>175</v>
      </c>
      <c r="C84" s="38"/>
      <c r="D84" s="38"/>
      <c r="E84" s="38"/>
      <c r="F84" s="38"/>
      <c r="G84" s="30" t="s">
        <v>175</v>
      </c>
      <c r="H84" s="39"/>
      <c r="I84" s="37">
        <v>1</v>
      </c>
      <c r="J84" s="40">
        <v>5700</v>
      </c>
      <c r="K84" s="40"/>
      <c r="L84" s="40"/>
      <c r="M84" s="38"/>
      <c r="N84" s="38"/>
      <c r="O84" s="38"/>
      <c r="P84" s="38"/>
    </row>
    <row r="85" spans="1:16" ht="20.100000000000001" customHeight="1">
      <c r="A85" s="47">
        <v>9</v>
      </c>
      <c r="B85" s="48" t="s">
        <v>175</v>
      </c>
      <c r="C85" s="38"/>
      <c r="D85" s="38"/>
      <c r="E85" s="38"/>
      <c r="F85" s="38"/>
      <c r="G85" s="30" t="s">
        <v>175</v>
      </c>
      <c r="H85" s="39"/>
      <c r="I85" s="37">
        <v>1</v>
      </c>
      <c r="J85" s="40">
        <v>5700</v>
      </c>
      <c r="K85" s="40"/>
      <c r="L85" s="40"/>
      <c r="M85" s="38"/>
      <c r="N85" s="38"/>
      <c r="O85" s="38"/>
      <c r="P85" s="38"/>
    </row>
    <row r="86" spans="1:16" ht="20.100000000000001" customHeight="1">
      <c r="A86" s="47">
        <v>10</v>
      </c>
      <c r="B86" s="48" t="s">
        <v>176</v>
      </c>
      <c r="C86" s="38"/>
      <c r="D86" s="38"/>
      <c r="E86" s="38"/>
      <c r="F86" s="38"/>
      <c r="G86" s="30" t="s">
        <v>176</v>
      </c>
      <c r="H86" s="39"/>
      <c r="I86" s="37">
        <v>1</v>
      </c>
      <c r="J86" s="40">
        <v>13000</v>
      </c>
      <c r="K86" s="40"/>
      <c r="L86" s="40"/>
      <c r="M86" s="38"/>
      <c r="N86" s="38"/>
      <c r="O86" s="38"/>
      <c r="P86" s="38"/>
    </row>
    <row r="87" spans="1:16" ht="20.100000000000001" customHeight="1">
      <c r="A87" s="47">
        <v>11</v>
      </c>
      <c r="B87" s="48" t="s">
        <v>177</v>
      </c>
      <c r="C87" s="38"/>
      <c r="D87" s="38"/>
      <c r="E87" s="38"/>
      <c r="F87" s="38"/>
      <c r="G87" s="30" t="s">
        <v>177</v>
      </c>
      <c r="H87" s="39"/>
      <c r="I87" s="37">
        <v>1</v>
      </c>
      <c r="J87" s="40">
        <v>3800</v>
      </c>
      <c r="K87" s="40"/>
      <c r="L87" s="40"/>
      <c r="M87" s="38"/>
      <c r="N87" s="38"/>
      <c r="O87" s="38"/>
      <c r="P87" s="38"/>
    </row>
    <row r="88" spans="1:16" ht="20.100000000000001" customHeight="1">
      <c r="A88" s="47">
        <v>12</v>
      </c>
      <c r="B88" s="48" t="s">
        <v>177</v>
      </c>
      <c r="C88" s="38"/>
      <c r="D88" s="38"/>
      <c r="E88" s="38"/>
      <c r="F88" s="38"/>
      <c r="G88" s="30" t="s">
        <v>177</v>
      </c>
      <c r="H88" s="39"/>
      <c r="I88" s="37">
        <v>1</v>
      </c>
      <c r="J88" s="40">
        <v>3800</v>
      </c>
      <c r="K88" s="40"/>
      <c r="L88" s="40"/>
      <c r="M88" s="38"/>
      <c r="N88" s="38"/>
      <c r="O88" s="38"/>
      <c r="P88" s="38"/>
    </row>
    <row r="89" spans="1:16" ht="20.100000000000001" customHeight="1">
      <c r="A89" s="47">
        <v>13</v>
      </c>
      <c r="B89" s="48" t="s">
        <v>178</v>
      </c>
      <c r="C89" s="38"/>
      <c r="D89" s="38"/>
      <c r="E89" s="38"/>
      <c r="F89" s="38"/>
      <c r="G89" s="30" t="s">
        <v>178</v>
      </c>
      <c r="H89" s="39"/>
      <c r="I89" s="37">
        <v>1</v>
      </c>
      <c r="J89" s="40">
        <v>2350</v>
      </c>
      <c r="K89" s="40"/>
      <c r="L89" s="40"/>
      <c r="M89" s="38"/>
      <c r="N89" s="38"/>
      <c r="O89" s="38"/>
      <c r="P89" s="38"/>
    </row>
    <row r="90" spans="1:16" ht="20.100000000000001" customHeight="1">
      <c r="A90" s="47">
        <v>14</v>
      </c>
      <c r="B90" s="48" t="s">
        <v>179</v>
      </c>
      <c r="C90" s="38"/>
      <c r="D90" s="38"/>
      <c r="E90" s="38"/>
      <c r="F90" s="38"/>
      <c r="G90" s="30" t="s">
        <v>179</v>
      </c>
      <c r="H90" s="39"/>
      <c r="I90" s="37">
        <v>1</v>
      </c>
      <c r="J90" s="40">
        <v>8200</v>
      </c>
      <c r="K90" s="40"/>
      <c r="L90" s="40"/>
      <c r="M90" s="38"/>
      <c r="N90" s="38"/>
      <c r="O90" s="38"/>
      <c r="P90" s="38"/>
    </row>
    <row r="91" spans="1:16" ht="20.100000000000001" customHeight="1">
      <c r="A91" s="47">
        <v>15</v>
      </c>
      <c r="B91" s="48" t="s">
        <v>180</v>
      </c>
      <c r="C91" s="38"/>
      <c r="D91" s="38"/>
      <c r="E91" s="38"/>
      <c r="F91" s="38"/>
      <c r="G91" s="30" t="s">
        <v>180</v>
      </c>
      <c r="H91" s="39"/>
      <c r="I91" s="37">
        <v>1</v>
      </c>
      <c r="J91" s="40">
        <v>2600</v>
      </c>
      <c r="K91" s="40"/>
      <c r="L91" s="40"/>
      <c r="M91" s="38"/>
      <c r="N91" s="38"/>
      <c r="O91" s="38"/>
      <c r="P91" s="38"/>
    </row>
    <row r="92" spans="1:16" ht="20.100000000000001" customHeight="1">
      <c r="A92" s="47">
        <v>16</v>
      </c>
      <c r="B92" s="48" t="s">
        <v>181</v>
      </c>
      <c r="C92" s="38"/>
      <c r="D92" s="38"/>
      <c r="E92" s="38"/>
      <c r="F92" s="38"/>
      <c r="G92" s="30" t="s">
        <v>181</v>
      </c>
      <c r="H92" s="39"/>
      <c r="I92" s="37">
        <v>1</v>
      </c>
      <c r="J92" s="40">
        <v>16500</v>
      </c>
      <c r="K92" s="40"/>
      <c r="L92" s="40"/>
      <c r="M92" s="38"/>
      <c r="N92" s="38"/>
      <c r="O92" s="38"/>
      <c r="P92" s="38"/>
    </row>
    <row r="93" spans="1:16" ht="20.100000000000001" customHeight="1">
      <c r="A93" s="47">
        <v>17</v>
      </c>
      <c r="B93" s="48" t="s">
        <v>182</v>
      </c>
      <c r="C93" s="38"/>
      <c r="D93" s="38"/>
      <c r="E93" s="38"/>
      <c r="F93" s="38"/>
      <c r="G93" s="30" t="s">
        <v>182</v>
      </c>
      <c r="H93" s="39"/>
      <c r="I93" s="37">
        <v>1</v>
      </c>
      <c r="J93" s="40">
        <v>36300</v>
      </c>
      <c r="K93" s="40"/>
      <c r="L93" s="40"/>
      <c r="M93" s="38"/>
      <c r="N93" s="38"/>
      <c r="O93" s="38"/>
      <c r="P93" s="38"/>
    </row>
    <row r="94" spans="1:16" ht="20.100000000000001" customHeight="1">
      <c r="A94" s="47">
        <v>18</v>
      </c>
      <c r="B94" s="48" t="s">
        <v>183</v>
      </c>
      <c r="C94" s="38"/>
      <c r="D94" s="38"/>
      <c r="E94" s="38"/>
      <c r="F94" s="38"/>
      <c r="G94" s="30" t="s">
        <v>183</v>
      </c>
      <c r="H94" s="39"/>
      <c r="I94" s="37">
        <v>1</v>
      </c>
      <c r="J94" s="40">
        <v>3500</v>
      </c>
      <c r="K94" s="40"/>
      <c r="L94" s="40"/>
      <c r="M94" s="38"/>
      <c r="N94" s="38"/>
      <c r="O94" s="38"/>
      <c r="P94" s="38"/>
    </row>
    <row r="95" spans="1:16" ht="20.100000000000001" customHeight="1">
      <c r="A95" s="47">
        <v>19</v>
      </c>
      <c r="B95" s="48" t="s">
        <v>183</v>
      </c>
      <c r="C95" s="38"/>
      <c r="D95" s="38"/>
      <c r="E95" s="38"/>
      <c r="F95" s="38"/>
      <c r="G95" s="30" t="s">
        <v>183</v>
      </c>
      <c r="H95" s="39"/>
      <c r="I95" s="37">
        <v>1</v>
      </c>
      <c r="J95" s="40">
        <v>3500</v>
      </c>
      <c r="K95" s="40"/>
      <c r="L95" s="40"/>
      <c r="M95" s="38"/>
      <c r="N95" s="38"/>
      <c r="O95" s="38"/>
      <c r="P95" s="38"/>
    </row>
    <row r="96" spans="1:16" ht="20.100000000000001" customHeight="1">
      <c r="A96" s="47">
        <v>20</v>
      </c>
      <c r="B96" s="48" t="s">
        <v>183</v>
      </c>
      <c r="C96" s="38"/>
      <c r="D96" s="38"/>
      <c r="E96" s="38"/>
      <c r="F96" s="38"/>
      <c r="G96" s="30" t="s">
        <v>183</v>
      </c>
      <c r="H96" s="39"/>
      <c r="I96" s="37">
        <v>1</v>
      </c>
      <c r="J96" s="40">
        <v>3500</v>
      </c>
      <c r="K96" s="40"/>
      <c r="L96" s="40"/>
      <c r="M96" s="38"/>
      <c r="N96" s="38"/>
      <c r="O96" s="38"/>
      <c r="P96" s="38"/>
    </row>
    <row r="97" spans="1:16" ht="20.100000000000001" customHeight="1">
      <c r="A97" s="47">
        <v>21</v>
      </c>
      <c r="B97" s="48" t="s">
        <v>184</v>
      </c>
      <c r="C97" s="38"/>
      <c r="D97" s="38"/>
      <c r="E97" s="38"/>
      <c r="F97" s="38"/>
      <c r="G97" s="30" t="s">
        <v>184</v>
      </c>
      <c r="H97" s="39"/>
      <c r="I97" s="37">
        <v>1</v>
      </c>
      <c r="J97" s="40">
        <v>3900</v>
      </c>
      <c r="K97" s="40"/>
      <c r="L97" s="40"/>
      <c r="M97" s="38"/>
      <c r="N97" s="38"/>
      <c r="O97" s="38"/>
      <c r="P97" s="38"/>
    </row>
    <row r="98" spans="1:16" ht="20.100000000000001" customHeight="1">
      <c r="A98" s="47">
        <v>22</v>
      </c>
      <c r="B98" s="48" t="s">
        <v>185</v>
      </c>
      <c r="C98" s="38"/>
      <c r="D98" s="38"/>
      <c r="E98" s="38"/>
      <c r="F98" s="38"/>
      <c r="G98" s="30" t="s">
        <v>185</v>
      </c>
      <c r="H98" s="39"/>
      <c r="I98" s="37">
        <v>1</v>
      </c>
      <c r="J98" s="40">
        <v>19500</v>
      </c>
      <c r="K98" s="40"/>
      <c r="L98" s="40"/>
      <c r="M98" s="38"/>
      <c r="N98" s="38"/>
      <c r="O98" s="38"/>
      <c r="P98" s="38"/>
    </row>
    <row r="99" spans="1:16" ht="20.100000000000001" customHeight="1">
      <c r="A99" s="47">
        <v>23</v>
      </c>
      <c r="B99" s="48" t="s">
        <v>186</v>
      </c>
      <c r="C99" s="38"/>
      <c r="D99" s="38"/>
      <c r="E99" s="38"/>
      <c r="F99" s="38"/>
      <c r="G99" s="30" t="s">
        <v>186</v>
      </c>
      <c r="H99" s="39"/>
      <c r="I99" s="37">
        <v>1</v>
      </c>
      <c r="J99" s="40">
        <v>5699.99</v>
      </c>
      <c r="K99" s="40"/>
      <c r="L99" s="40"/>
      <c r="M99" s="38"/>
      <c r="N99" s="38"/>
      <c r="O99" s="38"/>
      <c r="P99" s="38"/>
    </row>
    <row r="100" spans="1:16" ht="20.100000000000001" customHeight="1">
      <c r="A100" s="47">
        <v>24</v>
      </c>
      <c r="B100" s="48" t="s">
        <v>186</v>
      </c>
      <c r="C100" s="38"/>
      <c r="D100" s="38"/>
      <c r="E100" s="38"/>
      <c r="F100" s="38"/>
      <c r="G100" s="30" t="s">
        <v>186</v>
      </c>
      <c r="H100" s="39"/>
      <c r="I100" s="37">
        <v>1</v>
      </c>
      <c r="J100" s="40">
        <v>5699.99</v>
      </c>
      <c r="K100" s="40"/>
      <c r="L100" s="40"/>
      <c r="M100" s="38"/>
      <c r="N100" s="38"/>
      <c r="O100" s="38"/>
      <c r="P100" s="38"/>
    </row>
    <row r="101" spans="1:16" ht="20.100000000000001" customHeight="1">
      <c r="A101" s="47">
        <v>25</v>
      </c>
      <c r="B101" s="48" t="s">
        <v>186</v>
      </c>
      <c r="C101" s="38"/>
      <c r="D101" s="38"/>
      <c r="E101" s="38"/>
      <c r="F101" s="38"/>
      <c r="G101" s="30" t="s">
        <v>186</v>
      </c>
      <c r="H101" s="39"/>
      <c r="I101" s="37">
        <v>1</v>
      </c>
      <c r="J101" s="40">
        <v>5699.99</v>
      </c>
      <c r="K101" s="40"/>
      <c r="L101" s="40"/>
      <c r="M101" s="38"/>
      <c r="N101" s="38"/>
      <c r="O101" s="38"/>
      <c r="P101" s="38"/>
    </row>
    <row r="102" spans="1:16" ht="20.100000000000001" customHeight="1">
      <c r="A102" s="47">
        <v>26</v>
      </c>
      <c r="B102" s="48" t="s">
        <v>186</v>
      </c>
      <c r="C102" s="38"/>
      <c r="D102" s="38"/>
      <c r="E102" s="38"/>
      <c r="F102" s="38"/>
      <c r="G102" s="30" t="s">
        <v>186</v>
      </c>
      <c r="H102" s="39"/>
      <c r="I102" s="37">
        <v>1</v>
      </c>
      <c r="J102" s="40">
        <v>5699.99</v>
      </c>
      <c r="K102" s="40"/>
      <c r="L102" s="40"/>
      <c r="M102" s="38"/>
      <c r="N102" s="38"/>
      <c r="O102" s="38"/>
      <c r="P102" s="38"/>
    </row>
    <row r="103" spans="1:16" ht="20.100000000000001" customHeight="1">
      <c r="A103" s="47">
        <v>27</v>
      </c>
      <c r="B103" s="48" t="s">
        <v>186</v>
      </c>
      <c r="C103" s="38"/>
      <c r="D103" s="38"/>
      <c r="E103" s="38"/>
      <c r="F103" s="38"/>
      <c r="G103" s="30" t="s">
        <v>186</v>
      </c>
      <c r="H103" s="39"/>
      <c r="I103" s="37">
        <v>1</v>
      </c>
      <c r="J103" s="40">
        <v>5699.99</v>
      </c>
      <c r="K103" s="40"/>
      <c r="L103" s="40"/>
      <c r="M103" s="38"/>
      <c r="N103" s="38"/>
      <c r="O103" s="38"/>
      <c r="P103" s="38"/>
    </row>
    <row r="104" spans="1:16" ht="20.100000000000001" customHeight="1">
      <c r="A104" s="47">
        <v>28</v>
      </c>
      <c r="B104" s="48" t="s">
        <v>186</v>
      </c>
      <c r="C104" s="38"/>
      <c r="D104" s="38"/>
      <c r="E104" s="38"/>
      <c r="F104" s="38"/>
      <c r="G104" s="30" t="s">
        <v>186</v>
      </c>
      <c r="H104" s="39"/>
      <c r="I104" s="37">
        <v>1</v>
      </c>
      <c r="J104" s="40">
        <v>5699.99</v>
      </c>
      <c r="K104" s="40"/>
      <c r="L104" s="40"/>
      <c r="M104" s="38"/>
      <c r="N104" s="38"/>
      <c r="O104" s="38"/>
      <c r="P104" s="38"/>
    </row>
    <row r="105" spans="1:16" ht="20.100000000000001" customHeight="1">
      <c r="A105" s="47">
        <v>29</v>
      </c>
      <c r="B105" s="48" t="s">
        <v>186</v>
      </c>
      <c r="C105" s="38"/>
      <c r="D105" s="38"/>
      <c r="E105" s="38"/>
      <c r="F105" s="38"/>
      <c r="G105" s="30" t="s">
        <v>186</v>
      </c>
      <c r="H105" s="39"/>
      <c r="I105" s="37">
        <v>1</v>
      </c>
      <c r="J105" s="40">
        <v>5700.06</v>
      </c>
      <c r="K105" s="40"/>
      <c r="L105" s="40"/>
      <c r="M105" s="38"/>
      <c r="N105" s="38"/>
      <c r="O105" s="38"/>
      <c r="P105" s="38"/>
    </row>
    <row r="106" spans="1:16" ht="20.100000000000001" customHeight="1">
      <c r="A106" s="47">
        <v>30</v>
      </c>
      <c r="B106" s="48" t="s">
        <v>187</v>
      </c>
      <c r="C106" s="38"/>
      <c r="D106" s="38"/>
      <c r="E106" s="38"/>
      <c r="F106" s="38"/>
      <c r="G106" s="30" t="s">
        <v>187</v>
      </c>
      <c r="H106" s="39"/>
      <c r="I106" s="37">
        <v>1</v>
      </c>
      <c r="J106" s="40">
        <v>4790</v>
      </c>
      <c r="K106" s="40"/>
      <c r="L106" s="40"/>
      <c r="M106" s="38"/>
      <c r="N106" s="38"/>
      <c r="O106" s="38"/>
      <c r="P106" s="38"/>
    </row>
    <row r="107" spans="1:16" ht="20.100000000000001" customHeight="1">
      <c r="A107" s="47">
        <v>31</v>
      </c>
      <c r="B107" s="48" t="s">
        <v>188</v>
      </c>
      <c r="C107" s="38"/>
      <c r="D107" s="38"/>
      <c r="E107" s="38"/>
      <c r="F107" s="38"/>
      <c r="G107" s="30" t="s">
        <v>188</v>
      </c>
      <c r="H107" s="39"/>
      <c r="I107" s="37">
        <v>1</v>
      </c>
      <c r="J107" s="40">
        <v>4100</v>
      </c>
      <c r="K107" s="40"/>
      <c r="L107" s="40"/>
      <c r="M107" s="38"/>
      <c r="N107" s="38"/>
      <c r="O107" s="38"/>
      <c r="P107" s="38"/>
    </row>
    <row r="108" spans="1:16" ht="20.100000000000001" customHeight="1">
      <c r="A108" s="47">
        <v>32</v>
      </c>
      <c r="B108" s="48" t="s">
        <v>188</v>
      </c>
      <c r="C108" s="38"/>
      <c r="D108" s="38"/>
      <c r="E108" s="38"/>
      <c r="F108" s="38"/>
      <c r="G108" s="30" t="s">
        <v>188</v>
      </c>
      <c r="H108" s="39"/>
      <c r="I108" s="37">
        <v>1</v>
      </c>
      <c r="J108" s="40">
        <v>4100</v>
      </c>
      <c r="K108" s="40"/>
      <c r="L108" s="40"/>
      <c r="M108" s="38"/>
      <c r="N108" s="38"/>
      <c r="O108" s="38"/>
      <c r="P108" s="38"/>
    </row>
    <row r="109" spans="1:16" ht="20.100000000000001" customHeight="1">
      <c r="A109" s="47">
        <v>33</v>
      </c>
      <c r="B109" s="48" t="s">
        <v>188</v>
      </c>
      <c r="C109" s="38"/>
      <c r="D109" s="38"/>
      <c r="E109" s="38"/>
      <c r="F109" s="38"/>
      <c r="G109" s="30" t="s">
        <v>188</v>
      </c>
      <c r="H109" s="39"/>
      <c r="I109" s="37">
        <v>1</v>
      </c>
      <c r="J109" s="40">
        <v>4100</v>
      </c>
      <c r="K109" s="40"/>
      <c r="L109" s="40"/>
      <c r="M109" s="38"/>
      <c r="N109" s="38"/>
      <c r="O109" s="38"/>
      <c r="P109" s="38"/>
    </row>
    <row r="110" spans="1:16" ht="20.100000000000001" customHeight="1">
      <c r="A110" s="47">
        <v>34</v>
      </c>
      <c r="B110" s="48" t="s">
        <v>189</v>
      </c>
      <c r="C110" s="38"/>
      <c r="D110" s="38"/>
      <c r="E110" s="38"/>
      <c r="F110" s="38"/>
      <c r="G110" s="30" t="s">
        <v>189</v>
      </c>
      <c r="H110" s="39"/>
      <c r="I110" s="37">
        <v>12</v>
      </c>
      <c r="J110" s="40">
        <v>25717</v>
      </c>
      <c r="K110" s="40"/>
      <c r="L110" s="40"/>
      <c r="M110" s="38"/>
      <c r="N110" s="38"/>
      <c r="O110" s="38"/>
      <c r="P110" s="38"/>
    </row>
    <row r="111" spans="1:16" ht="20.100000000000001" customHeight="1">
      <c r="A111" s="47">
        <v>35</v>
      </c>
      <c r="B111" s="48" t="s">
        <v>190</v>
      </c>
      <c r="C111" s="38"/>
      <c r="D111" s="38"/>
      <c r="E111" s="38"/>
      <c r="F111" s="38"/>
      <c r="G111" s="30" t="s">
        <v>190</v>
      </c>
      <c r="H111" s="39"/>
      <c r="I111" s="37">
        <v>1</v>
      </c>
      <c r="J111" s="40">
        <v>4264</v>
      </c>
      <c r="K111" s="40"/>
      <c r="L111" s="40"/>
      <c r="M111" s="38"/>
      <c r="N111" s="38"/>
      <c r="O111" s="38"/>
      <c r="P111" s="38"/>
    </row>
    <row r="112" spans="1:16" ht="20.100000000000001" customHeight="1">
      <c r="A112" s="47">
        <v>36</v>
      </c>
      <c r="B112" s="48" t="s">
        <v>191</v>
      </c>
      <c r="C112" s="38"/>
      <c r="D112" s="38"/>
      <c r="E112" s="38"/>
      <c r="F112" s="38"/>
      <c r="G112" s="30" t="s">
        <v>191</v>
      </c>
      <c r="H112" s="39"/>
      <c r="I112" s="37">
        <v>6</v>
      </c>
      <c r="J112" s="40">
        <v>13305</v>
      </c>
      <c r="K112" s="40"/>
      <c r="L112" s="40"/>
      <c r="M112" s="38"/>
      <c r="N112" s="38"/>
      <c r="O112" s="38"/>
      <c r="P112" s="38"/>
    </row>
    <row r="113" spans="1:16" ht="20.100000000000001" customHeight="1">
      <c r="A113" s="47">
        <v>37</v>
      </c>
      <c r="B113" s="48" t="s">
        <v>192</v>
      </c>
      <c r="C113" s="38"/>
      <c r="D113" s="38"/>
      <c r="E113" s="38"/>
      <c r="F113" s="38"/>
      <c r="G113" s="30" t="s">
        <v>192</v>
      </c>
      <c r="H113" s="39"/>
      <c r="I113" s="37">
        <v>1</v>
      </c>
      <c r="J113" s="40">
        <v>25700</v>
      </c>
      <c r="K113" s="40"/>
      <c r="L113" s="40"/>
      <c r="M113" s="38"/>
      <c r="N113" s="38"/>
      <c r="O113" s="38"/>
      <c r="P113" s="38"/>
    </row>
    <row r="114" spans="1:16" ht="20.100000000000001" customHeight="1">
      <c r="A114" s="47">
        <v>38</v>
      </c>
      <c r="B114" s="48" t="s">
        <v>193</v>
      </c>
      <c r="C114" s="38"/>
      <c r="D114" s="38"/>
      <c r="E114" s="38"/>
      <c r="F114" s="38"/>
      <c r="G114" s="30" t="s">
        <v>193</v>
      </c>
      <c r="H114" s="39"/>
      <c r="I114" s="37">
        <v>1</v>
      </c>
      <c r="J114" s="40">
        <v>21300</v>
      </c>
      <c r="K114" s="40"/>
      <c r="L114" s="40"/>
      <c r="M114" s="38"/>
      <c r="N114" s="38"/>
      <c r="O114" s="38"/>
      <c r="P114" s="38"/>
    </row>
    <row r="115" spans="1:16" ht="30" customHeight="1">
      <c r="A115" s="47">
        <v>39</v>
      </c>
      <c r="B115" s="48" t="s">
        <v>194</v>
      </c>
      <c r="C115" s="38"/>
      <c r="D115" s="38"/>
      <c r="E115" s="38"/>
      <c r="F115" s="38"/>
      <c r="G115" s="30" t="s">
        <v>194</v>
      </c>
      <c r="H115" s="39"/>
      <c r="I115" s="37">
        <v>18</v>
      </c>
      <c r="J115" s="40">
        <v>43650</v>
      </c>
      <c r="K115" s="40"/>
      <c r="L115" s="40"/>
      <c r="M115" s="38"/>
      <c r="N115" s="38"/>
      <c r="O115" s="38"/>
      <c r="P115" s="38"/>
    </row>
    <row r="116" spans="1:16" ht="30" customHeight="1">
      <c r="A116" s="47">
        <v>40</v>
      </c>
      <c r="B116" s="48" t="s">
        <v>195</v>
      </c>
      <c r="C116" s="38"/>
      <c r="D116" s="38"/>
      <c r="E116" s="38"/>
      <c r="F116" s="38"/>
      <c r="G116" s="30" t="s">
        <v>195</v>
      </c>
      <c r="H116" s="39"/>
      <c r="I116" s="37">
        <v>2</v>
      </c>
      <c r="J116" s="40">
        <v>5500</v>
      </c>
      <c r="K116" s="40"/>
      <c r="L116" s="40"/>
      <c r="M116" s="38"/>
      <c r="N116" s="38"/>
      <c r="O116" s="38"/>
      <c r="P116" s="38"/>
    </row>
    <row r="117" spans="1:16" ht="30" customHeight="1">
      <c r="A117" s="47">
        <v>41</v>
      </c>
      <c r="B117" s="48" t="s">
        <v>196</v>
      </c>
      <c r="C117" s="38"/>
      <c r="D117" s="38"/>
      <c r="E117" s="38"/>
      <c r="F117" s="38"/>
      <c r="G117" s="30" t="s">
        <v>196</v>
      </c>
      <c r="H117" s="39"/>
      <c r="I117" s="37">
        <v>5</v>
      </c>
      <c r="J117" s="40">
        <v>46150</v>
      </c>
      <c r="K117" s="40"/>
      <c r="L117" s="40"/>
      <c r="M117" s="38"/>
      <c r="N117" s="38"/>
      <c r="O117" s="38"/>
      <c r="P117" s="38"/>
    </row>
    <row r="118" spans="1:16" ht="20.100000000000001" customHeight="1">
      <c r="A118" s="47">
        <v>42</v>
      </c>
      <c r="B118" s="48" t="s">
        <v>188</v>
      </c>
      <c r="C118" s="38"/>
      <c r="D118" s="38"/>
      <c r="E118" s="38"/>
      <c r="F118" s="38"/>
      <c r="G118" s="30" t="s">
        <v>188</v>
      </c>
      <c r="H118" s="39"/>
      <c r="I118" s="37">
        <v>1</v>
      </c>
      <c r="J118" s="40">
        <v>4100</v>
      </c>
      <c r="K118" s="40"/>
      <c r="L118" s="40"/>
      <c r="M118" s="38"/>
      <c r="N118" s="38"/>
      <c r="O118" s="38"/>
      <c r="P118" s="38"/>
    </row>
    <row r="119" spans="1:16" ht="20.100000000000001" customHeight="1">
      <c r="A119" s="47">
        <v>43</v>
      </c>
      <c r="B119" s="48" t="s">
        <v>188</v>
      </c>
      <c r="C119" s="38"/>
      <c r="D119" s="38"/>
      <c r="E119" s="38"/>
      <c r="F119" s="38"/>
      <c r="G119" s="30" t="s">
        <v>188</v>
      </c>
      <c r="H119" s="39"/>
      <c r="I119" s="37">
        <v>1</v>
      </c>
      <c r="J119" s="40">
        <v>4100</v>
      </c>
      <c r="K119" s="40"/>
      <c r="L119" s="40"/>
      <c r="M119" s="38"/>
      <c r="N119" s="38"/>
      <c r="O119" s="38"/>
      <c r="P119" s="38"/>
    </row>
    <row r="120" spans="1:16" ht="20.100000000000001" customHeight="1">
      <c r="A120" s="47">
        <v>44</v>
      </c>
      <c r="B120" s="48" t="s">
        <v>188</v>
      </c>
      <c r="C120" s="38"/>
      <c r="D120" s="38"/>
      <c r="E120" s="38"/>
      <c r="F120" s="38"/>
      <c r="G120" s="30" t="s">
        <v>188</v>
      </c>
      <c r="H120" s="39"/>
      <c r="I120" s="37">
        <v>1</v>
      </c>
      <c r="J120" s="40">
        <v>4100</v>
      </c>
      <c r="K120" s="40"/>
      <c r="L120" s="40"/>
      <c r="M120" s="38"/>
      <c r="N120" s="38"/>
      <c r="O120" s="38"/>
      <c r="P120" s="38"/>
    </row>
    <row r="121" spans="1:16" ht="20.100000000000001" customHeight="1">
      <c r="A121" s="47">
        <v>45</v>
      </c>
      <c r="B121" s="48" t="s">
        <v>188</v>
      </c>
      <c r="C121" s="38"/>
      <c r="D121" s="38"/>
      <c r="E121" s="38"/>
      <c r="F121" s="38"/>
      <c r="G121" s="30" t="s">
        <v>188</v>
      </c>
      <c r="H121" s="39"/>
      <c r="I121" s="37">
        <v>1</v>
      </c>
      <c r="J121" s="40">
        <v>4100</v>
      </c>
      <c r="K121" s="40"/>
      <c r="L121" s="40"/>
      <c r="M121" s="38"/>
      <c r="N121" s="38"/>
      <c r="O121" s="38"/>
      <c r="P121" s="38"/>
    </row>
    <row r="122" spans="1:16" ht="20.100000000000001" customHeight="1">
      <c r="A122" s="47">
        <v>46</v>
      </c>
      <c r="B122" s="48" t="s">
        <v>188</v>
      </c>
      <c r="C122" s="38"/>
      <c r="D122" s="38"/>
      <c r="E122" s="38"/>
      <c r="F122" s="38"/>
      <c r="G122" s="30" t="s">
        <v>188</v>
      </c>
      <c r="H122" s="39"/>
      <c r="I122" s="37">
        <v>1</v>
      </c>
      <c r="J122" s="40">
        <v>4100</v>
      </c>
      <c r="K122" s="40"/>
      <c r="L122" s="40"/>
      <c r="M122" s="38"/>
      <c r="N122" s="38"/>
      <c r="O122" s="38"/>
      <c r="P122" s="38"/>
    </row>
    <row r="123" spans="1:16" ht="20.100000000000001" customHeight="1">
      <c r="A123" s="47">
        <v>47</v>
      </c>
      <c r="B123" s="48" t="s">
        <v>188</v>
      </c>
      <c r="C123" s="38"/>
      <c r="D123" s="38"/>
      <c r="E123" s="38"/>
      <c r="F123" s="38"/>
      <c r="G123" s="30" t="s">
        <v>188</v>
      </c>
      <c r="H123" s="39"/>
      <c r="I123" s="37">
        <v>1</v>
      </c>
      <c r="J123" s="40">
        <v>4100</v>
      </c>
      <c r="K123" s="40"/>
      <c r="L123" s="40"/>
      <c r="M123" s="38"/>
      <c r="N123" s="38"/>
      <c r="O123" s="38"/>
      <c r="P123" s="38"/>
    </row>
    <row r="124" spans="1:16" ht="20.100000000000001" customHeight="1">
      <c r="A124" s="47">
        <v>48</v>
      </c>
      <c r="B124" s="48" t="s">
        <v>188</v>
      </c>
      <c r="C124" s="38"/>
      <c r="D124" s="38"/>
      <c r="E124" s="38"/>
      <c r="F124" s="38"/>
      <c r="G124" s="30" t="s">
        <v>188</v>
      </c>
      <c r="H124" s="39"/>
      <c r="I124" s="37">
        <v>1</v>
      </c>
      <c r="J124" s="40">
        <v>4100</v>
      </c>
      <c r="K124" s="40"/>
      <c r="L124" s="40"/>
      <c r="M124" s="38"/>
      <c r="N124" s="38"/>
      <c r="O124" s="38"/>
      <c r="P124" s="38"/>
    </row>
    <row r="125" spans="1:16" ht="20.100000000000001" customHeight="1">
      <c r="A125" s="47">
        <v>49</v>
      </c>
      <c r="B125" s="48" t="s">
        <v>188</v>
      </c>
      <c r="C125" s="38"/>
      <c r="D125" s="38"/>
      <c r="E125" s="38"/>
      <c r="F125" s="38"/>
      <c r="G125" s="30" t="s">
        <v>188</v>
      </c>
      <c r="H125" s="39"/>
      <c r="I125" s="37">
        <v>1</v>
      </c>
      <c r="J125" s="40">
        <v>4100</v>
      </c>
      <c r="K125" s="40"/>
      <c r="L125" s="40"/>
      <c r="M125" s="38"/>
      <c r="N125" s="38"/>
      <c r="O125" s="38"/>
      <c r="P125" s="38"/>
    </row>
    <row r="126" spans="1:16" ht="20.100000000000001" customHeight="1">
      <c r="A126" s="47">
        <v>50</v>
      </c>
      <c r="B126" s="48" t="s">
        <v>188</v>
      </c>
      <c r="C126" s="38"/>
      <c r="D126" s="38"/>
      <c r="E126" s="38"/>
      <c r="F126" s="38"/>
      <c r="G126" s="30" t="s">
        <v>188</v>
      </c>
      <c r="H126" s="39"/>
      <c r="I126" s="37">
        <v>1</v>
      </c>
      <c r="J126" s="40">
        <v>4100</v>
      </c>
      <c r="K126" s="40"/>
      <c r="L126" s="40"/>
      <c r="M126" s="38"/>
      <c r="N126" s="38"/>
      <c r="O126" s="38"/>
      <c r="P126" s="38"/>
    </row>
    <row r="127" spans="1:16" ht="20.100000000000001" customHeight="1">
      <c r="A127" s="47">
        <v>51</v>
      </c>
      <c r="B127" s="48" t="s">
        <v>197</v>
      </c>
      <c r="C127" s="38"/>
      <c r="D127" s="38"/>
      <c r="E127" s="38"/>
      <c r="F127" s="38"/>
      <c r="G127" s="30" t="s">
        <v>197</v>
      </c>
      <c r="H127" s="39"/>
      <c r="I127" s="37">
        <v>4</v>
      </c>
      <c r="J127" s="40">
        <v>6796</v>
      </c>
      <c r="K127" s="40"/>
      <c r="L127" s="40"/>
      <c r="M127" s="38"/>
      <c r="N127" s="38"/>
      <c r="O127" s="38"/>
      <c r="P127" s="38"/>
    </row>
    <row r="128" spans="1:16" ht="20.100000000000001" customHeight="1">
      <c r="A128" s="47">
        <v>52</v>
      </c>
      <c r="B128" s="48" t="s">
        <v>198</v>
      </c>
      <c r="C128" s="38"/>
      <c r="D128" s="38"/>
      <c r="E128" s="38"/>
      <c r="F128" s="38"/>
      <c r="G128" s="30" t="s">
        <v>198</v>
      </c>
      <c r="H128" s="39"/>
      <c r="I128" s="37">
        <v>1</v>
      </c>
      <c r="J128" s="40">
        <v>6699</v>
      </c>
      <c r="K128" s="40"/>
      <c r="L128" s="40"/>
      <c r="M128" s="38"/>
      <c r="N128" s="38"/>
      <c r="O128" s="38"/>
      <c r="P128" s="38"/>
    </row>
    <row r="129" spans="1:16" ht="20.100000000000001" customHeight="1">
      <c r="A129" s="47">
        <v>53</v>
      </c>
      <c r="B129" s="48" t="s">
        <v>199</v>
      </c>
      <c r="C129" s="38"/>
      <c r="D129" s="38"/>
      <c r="E129" s="38"/>
      <c r="F129" s="38"/>
      <c r="G129" s="30" t="s">
        <v>199</v>
      </c>
      <c r="H129" s="39"/>
      <c r="I129" s="37">
        <v>1</v>
      </c>
      <c r="J129" s="40">
        <v>83200</v>
      </c>
      <c r="K129" s="40"/>
      <c r="L129" s="40"/>
      <c r="M129" s="38"/>
      <c r="N129" s="38"/>
      <c r="O129" s="38"/>
      <c r="P129" s="38"/>
    </row>
    <row r="130" spans="1:16" ht="20.100000000000001" customHeight="1">
      <c r="A130" s="47">
        <v>54</v>
      </c>
      <c r="B130" s="48" t="s">
        <v>200</v>
      </c>
      <c r="C130" s="38"/>
      <c r="D130" s="38"/>
      <c r="E130" s="38"/>
      <c r="F130" s="38"/>
      <c r="G130" s="30" t="s">
        <v>200</v>
      </c>
      <c r="H130" s="39"/>
      <c r="I130" s="37">
        <v>2</v>
      </c>
      <c r="J130" s="40">
        <v>31040</v>
      </c>
      <c r="K130" s="40"/>
      <c r="L130" s="40"/>
      <c r="M130" s="38"/>
      <c r="N130" s="38"/>
      <c r="O130" s="38"/>
      <c r="P130" s="38"/>
    </row>
    <row r="131" spans="1:16" ht="20.100000000000001" customHeight="1">
      <c r="A131" s="47">
        <v>55</v>
      </c>
      <c r="B131" s="48" t="s">
        <v>201</v>
      </c>
      <c r="C131" s="38"/>
      <c r="D131" s="38"/>
      <c r="E131" s="38"/>
      <c r="F131" s="38"/>
      <c r="G131" s="30" t="s">
        <v>201</v>
      </c>
      <c r="H131" s="39"/>
      <c r="I131" s="37">
        <v>1</v>
      </c>
      <c r="J131" s="40">
        <v>3270</v>
      </c>
      <c r="K131" s="40"/>
      <c r="L131" s="40"/>
      <c r="M131" s="38"/>
      <c r="N131" s="38"/>
      <c r="O131" s="38"/>
      <c r="P131" s="38"/>
    </row>
    <row r="132" spans="1:16" ht="20.100000000000001" customHeight="1">
      <c r="A132" s="47">
        <v>56</v>
      </c>
      <c r="B132" s="48" t="s">
        <v>202</v>
      </c>
      <c r="C132" s="38"/>
      <c r="D132" s="38"/>
      <c r="E132" s="38"/>
      <c r="F132" s="38"/>
      <c r="G132" s="30" t="s">
        <v>202</v>
      </c>
      <c r="H132" s="39"/>
      <c r="I132" s="37">
        <v>1</v>
      </c>
      <c r="J132" s="40">
        <v>3935</v>
      </c>
      <c r="K132" s="40"/>
      <c r="L132" s="40"/>
      <c r="M132" s="38"/>
      <c r="N132" s="38"/>
      <c r="O132" s="38"/>
      <c r="P132" s="38"/>
    </row>
    <row r="133" spans="1:16" ht="20.100000000000001" customHeight="1">
      <c r="A133" s="47">
        <v>57</v>
      </c>
      <c r="B133" s="48" t="s">
        <v>203</v>
      </c>
      <c r="C133" s="38"/>
      <c r="D133" s="38"/>
      <c r="E133" s="38"/>
      <c r="F133" s="38"/>
      <c r="G133" s="30" t="s">
        <v>203</v>
      </c>
      <c r="H133" s="39"/>
      <c r="I133" s="37">
        <v>3</v>
      </c>
      <c r="J133" s="40">
        <v>60000</v>
      </c>
      <c r="K133" s="40"/>
      <c r="L133" s="40"/>
      <c r="M133" s="38"/>
      <c r="N133" s="38"/>
      <c r="O133" s="38"/>
      <c r="P133" s="38"/>
    </row>
    <row r="134" spans="1:16" ht="20.100000000000001" customHeight="1">
      <c r="A134" s="47">
        <v>58</v>
      </c>
      <c r="B134" s="48" t="s">
        <v>190</v>
      </c>
      <c r="C134" s="38"/>
      <c r="D134" s="38"/>
      <c r="E134" s="38"/>
      <c r="F134" s="38"/>
      <c r="G134" s="30" t="s">
        <v>190</v>
      </c>
      <c r="H134" s="39"/>
      <c r="I134" s="37">
        <v>52</v>
      </c>
      <c r="J134" s="40">
        <v>31148</v>
      </c>
      <c r="K134" s="40"/>
      <c r="L134" s="40"/>
      <c r="M134" s="38"/>
      <c r="N134" s="38"/>
      <c r="O134" s="38"/>
      <c r="P134" s="38"/>
    </row>
    <row r="135" spans="1:16" ht="20.100000000000001" customHeight="1">
      <c r="A135" s="47">
        <v>59</v>
      </c>
      <c r="B135" s="48" t="s">
        <v>204</v>
      </c>
      <c r="C135" s="38"/>
      <c r="D135" s="38"/>
      <c r="E135" s="38"/>
      <c r="F135" s="38"/>
      <c r="G135" s="30" t="s">
        <v>204</v>
      </c>
      <c r="H135" s="39"/>
      <c r="I135" s="37">
        <v>1</v>
      </c>
      <c r="J135" s="40">
        <v>4773.6000000000004</v>
      </c>
      <c r="K135" s="40"/>
      <c r="L135" s="40"/>
      <c r="M135" s="38"/>
      <c r="N135" s="38"/>
      <c r="O135" s="38"/>
      <c r="P135" s="38"/>
    </row>
    <row r="136" spans="1:16" ht="20.100000000000001" customHeight="1">
      <c r="A136" s="47">
        <v>60</v>
      </c>
      <c r="B136" s="48" t="s">
        <v>205</v>
      </c>
      <c r="C136" s="38"/>
      <c r="D136" s="38"/>
      <c r="E136" s="38"/>
      <c r="F136" s="38"/>
      <c r="G136" s="30" t="s">
        <v>205</v>
      </c>
      <c r="H136" s="39"/>
      <c r="I136" s="37">
        <v>1</v>
      </c>
      <c r="J136" s="40">
        <v>4998</v>
      </c>
      <c r="K136" s="40"/>
      <c r="L136" s="40"/>
      <c r="M136" s="38"/>
      <c r="N136" s="38"/>
      <c r="O136" s="38"/>
      <c r="P136" s="38"/>
    </row>
    <row r="137" spans="1:16" ht="20.100000000000001" customHeight="1">
      <c r="A137" s="47">
        <v>61</v>
      </c>
      <c r="B137" s="48" t="s">
        <v>206</v>
      </c>
      <c r="C137" s="38"/>
      <c r="D137" s="38"/>
      <c r="E137" s="38"/>
      <c r="F137" s="38"/>
      <c r="G137" s="30" t="s">
        <v>206</v>
      </c>
      <c r="H137" s="39"/>
      <c r="I137" s="37">
        <v>2</v>
      </c>
      <c r="J137" s="40">
        <v>5960</v>
      </c>
      <c r="K137" s="40"/>
      <c r="L137" s="40"/>
      <c r="M137" s="38"/>
      <c r="N137" s="38"/>
      <c r="O137" s="38"/>
      <c r="P137" s="38"/>
    </row>
    <row r="138" spans="1:16" ht="20.100000000000001" customHeight="1">
      <c r="A138" s="47">
        <v>62</v>
      </c>
      <c r="B138" s="48" t="s">
        <v>207</v>
      </c>
      <c r="C138" s="38"/>
      <c r="D138" s="38"/>
      <c r="E138" s="38"/>
      <c r="F138" s="38"/>
      <c r="G138" s="30" t="s">
        <v>207</v>
      </c>
      <c r="H138" s="39"/>
      <c r="I138" s="37">
        <v>1</v>
      </c>
      <c r="J138" s="40">
        <v>2999</v>
      </c>
      <c r="K138" s="40"/>
      <c r="L138" s="40"/>
      <c r="M138" s="38"/>
      <c r="N138" s="38"/>
      <c r="O138" s="38"/>
      <c r="P138" s="38"/>
    </row>
    <row r="139" spans="1:16" ht="20.100000000000001" customHeight="1">
      <c r="A139" s="47">
        <v>63</v>
      </c>
      <c r="B139" s="48" t="s">
        <v>208</v>
      </c>
      <c r="C139" s="38"/>
      <c r="D139" s="38"/>
      <c r="E139" s="38"/>
      <c r="F139" s="38"/>
      <c r="G139" s="30" t="s">
        <v>208</v>
      </c>
      <c r="H139" s="39"/>
      <c r="I139" s="37">
        <v>1</v>
      </c>
      <c r="J139" s="40">
        <v>3699</v>
      </c>
      <c r="K139" s="40"/>
      <c r="L139" s="40"/>
      <c r="M139" s="38"/>
      <c r="N139" s="38"/>
      <c r="O139" s="38"/>
      <c r="P139" s="38"/>
    </row>
    <row r="140" spans="1:16" ht="20.100000000000001" customHeight="1">
      <c r="A140" s="47">
        <v>64</v>
      </c>
      <c r="B140" s="48" t="s">
        <v>209</v>
      </c>
      <c r="C140" s="38"/>
      <c r="D140" s="38"/>
      <c r="E140" s="38"/>
      <c r="F140" s="38"/>
      <c r="G140" s="30" t="s">
        <v>209</v>
      </c>
      <c r="H140" s="39"/>
      <c r="I140" s="37">
        <v>2</v>
      </c>
      <c r="J140" s="40">
        <v>9960</v>
      </c>
      <c r="K140" s="40"/>
      <c r="L140" s="40"/>
      <c r="M140" s="38"/>
      <c r="N140" s="38"/>
      <c r="O140" s="38"/>
      <c r="P140" s="38"/>
    </row>
    <row r="141" spans="1:16" ht="20.100000000000001" customHeight="1">
      <c r="A141" s="47">
        <v>65</v>
      </c>
      <c r="B141" s="48" t="s">
        <v>210</v>
      </c>
      <c r="C141" s="38"/>
      <c r="D141" s="38"/>
      <c r="E141" s="38"/>
      <c r="F141" s="38"/>
      <c r="G141" s="30" t="s">
        <v>210</v>
      </c>
      <c r="H141" s="39"/>
      <c r="I141" s="37">
        <v>1</v>
      </c>
      <c r="J141" s="40">
        <v>2847</v>
      </c>
      <c r="K141" s="40"/>
      <c r="L141" s="40"/>
      <c r="M141" s="38"/>
      <c r="N141" s="38"/>
      <c r="O141" s="38"/>
      <c r="P141" s="38"/>
    </row>
    <row r="142" spans="1:16" ht="20.100000000000001" customHeight="1">
      <c r="A142" s="47">
        <v>66</v>
      </c>
      <c r="B142" s="48" t="s">
        <v>211</v>
      </c>
      <c r="C142" s="38"/>
      <c r="D142" s="38"/>
      <c r="E142" s="38"/>
      <c r="F142" s="38"/>
      <c r="G142" s="30" t="s">
        <v>211</v>
      </c>
      <c r="H142" s="39"/>
      <c r="I142" s="37">
        <v>2</v>
      </c>
      <c r="J142" s="40">
        <v>8198</v>
      </c>
      <c r="K142" s="40"/>
      <c r="L142" s="40"/>
      <c r="M142" s="38"/>
      <c r="N142" s="38"/>
      <c r="O142" s="38"/>
      <c r="P142" s="38"/>
    </row>
    <row r="143" spans="1:16" ht="20.100000000000001" customHeight="1">
      <c r="A143" s="47">
        <v>67</v>
      </c>
      <c r="B143" s="48" t="s">
        <v>212</v>
      </c>
      <c r="C143" s="38"/>
      <c r="D143" s="38"/>
      <c r="E143" s="38"/>
      <c r="F143" s="38"/>
      <c r="G143" s="30" t="s">
        <v>212</v>
      </c>
      <c r="H143" s="39"/>
      <c r="I143" s="37">
        <v>2</v>
      </c>
      <c r="J143" s="40">
        <v>7870</v>
      </c>
      <c r="K143" s="40"/>
      <c r="L143" s="40"/>
      <c r="M143" s="38"/>
      <c r="N143" s="38"/>
      <c r="O143" s="38"/>
      <c r="P143" s="38"/>
    </row>
    <row r="144" spans="1:16" ht="20.100000000000001" customHeight="1">
      <c r="A144" s="47">
        <v>68</v>
      </c>
      <c r="B144" s="48" t="s">
        <v>213</v>
      </c>
      <c r="C144" s="38"/>
      <c r="D144" s="38"/>
      <c r="E144" s="38"/>
      <c r="F144" s="38"/>
      <c r="G144" s="30" t="s">
        <v>213</v>
      </c>
      <c r="H144" s="39"/>
      <c r="I144" s="37">
        <v>1</v>
      </c>
      <c r="J144" s="40">
        <v>4169</v>
      </c>
      <c r="K144" s="40"/>
      <c r="L144" s="40"/>
      <c r="M144" s="38"/>
      <c r="N144" s="38"/>
      <c r="O144" s="38"/>
      <c r="P144" s="38"/>
    </row>
    <row r="145" spans="1:16" ht="20.100000000000001" customHeight="1">
      <c r="A145" s="47">
        <v>69</v>
      </c>
      <c r="B145" s="48" t="s">
        <v>214</v>
      </c>
      <c r="C145" s="38"/>
      <c r="D145" s="38"/>
      <c r="E145" s="38"/>
      <c r="F145" s="38"/>
      <c r="G145" s="30" t="s">
        <v>214</v>
      </c>
      <c r="H145" s="39"/>
      <c r="I145" s="37">
        <v>1</v>
      </c>
      <c r="J145" s="40">
        <v>19999</v>
      </c>
      <c r="K145" s="40"/>
      <c r="L145" s="40"/>
      <c r="M145" s="38"/>
      <c r="N145" s="38"/>
      <c r="O145" s="38"/>
      <c r="P145" s="38"/>
    </row>
    <row r="146" spans="1:16" ht="20.100000000000001" customHeight="1">
      <c r="A146" s="47">
        <v>70</v>
      </c>
      <c r="B146" s="48" t="s">
        <v>215</v>
      </c>
      <c r="C146" s="38"/>
      <c r="D146" s="38"/>
      <c r="E146" s="38"/>
      <c r="F146" s="38"/>
      <c r="G146" s="30" t="s">
        <v>215</v>
      </c>
      <c r="H146" s="39"/>
      <c r="I146" s="37">
        <v>1</v>
      </c>
      <c r="J146" s="40">
        <v>3000</v>
      </c>
      <c r="K146" s="40"/>
      <c r="L146" s="40"/>
      <c r="M146" s="38"/>
      <c r="N146" s="38"/>
      <c r="O146" s="38"/>
      <c r="P146" s="38"/>
    </row>
    <row r="147" spans="1:16" ht="20.100000000000001" customHeight="1">
      <c r="A147" s="47">
        <v>71</v>
      </c>
      <c r="B147" s="48" t="s">
        <v>216</v>
      </c>
      <c r="C147" s="38"/>
      <c r="D147" s="38"/>
      <c r="E147" s="38"/>
      <c r="F147" s="38"/>
      <c r="G147" s="30" t="s">
        <v>216</v>
      </c>
      <c r="H147" s="39"/>
      <c r="I147" s="37">
        <v>1</v>
      </c>
      <c r="J147" s="40">
        <v>25600</v>
      </c>
      <c r="K147" s="40"/>
      <c r="L147" s="40"/>
      <c r="M147" s="38"/>
      <c r="N147" s="38"/>
      <c r="O147" s="38"/>
      <c r="P147" s="38"/>
    </row>
    <row r="148" spans="1:16" ht="20.100000000000001" customHeight="1">
      <c r="A148" s="47">
        <v>72</v>
      </c>
      <c r="B148" s="48" t="s">
        <v>217</v>
      </c>
      <c r="C148" s="38"/>
      <c r="D148" s="38"/>
      <c r="E148" s="38"/>
      <c r="F148" s="38"/>
      <c r="G148" s="30" t="s">
        <v>217</v>
      </c>
      <c r="H148" s="39"/>
      <c r="I148" s="37">
        <v>1</v>
      </c>
      <c r="J148" s="40">
        <v>34444</v>
      </c>
      <c r="K148" s="40"/>
      <c r="L148" s="40"/>
      <c r="M148" s="38"/>
      <c r="N148" s="38"/>
      <c r="O148" s="38"/>
      <c r="P148" s="38"/>
    </row>
    <row r="149" spans="1:16" ht="20.100000000000001" customHeight="1">
      <c r="A149" s="47">
        <v>73</v>
      </c>
      <c r="B149" s="48" t="s">
        <v>218</v>
      </c>
      <c r="C149" s="38"/>
      <c r="D149" s="38"/>
      <c r="E149" s="38"/>
      <c r="F149" s="38"/>
      <c r="G149" s="30" t="s">
        <v>218</v>
      </c>
      <c r="H149" s="39"/>
      <c r="I149" s="37">
        <v>2</v>
      </c>
      <c r="J149" s="40">
        <v>7700</v>
      </c>
      <c r="K149" s="40"/>
      <c r="L149" s="40"/>
      <c r="M149" s="38"/>
      <c r="N149" s="38"/>
      <c r="O149" s="38"/>
      <c r="P149" s="38"/>
    </row>
    <row r="150" spans="1:16" ht="20.100000000000001" customHeight="1">
      <c r="A150" s="47">
        <v>74</v>
      </c>
      <c r="B150" s="48" t="s">
        <v>219</v>
      </c>
      <c r="C150" s="38"/>
      <c r="D150" s="38"/>
      <c r="E150" s="38"/>
      <c r="F150" s="38"/>
      <c r="G150" s="30" t="s">
        <v>219</v>
      </c>
      <c r="H150" s="39"/>
      <c r="I150" s="37">
        <v>1</v>
      </c>
      <c r="J150" s="40">
        <v>5999</v>
      </c>
      <c r="K150" s="40"/>
      <c r="L150" s="40"/>
      <c r="M150" s="38"/>
      <c r="N150" s="38"/>
      <c r="O150" s="38"/>
      <c r="P150" s="38"/>
    </row>
    <row r="151" spans="1:16" ht="20.100000000000001" customHeight="1">
      <c r="A151" s="47">
        <v>75</v>
      </c>
      <c r="B151" s="48" t="s">
        <v>219</v>
      </c>
      <c r="C151" s="38"/>
      <c r="D151" s="38"/>
      <c r="E151" s="38"/>
      <c r="F151" s="38"/>
      <c r="G151" s="30" t="s">
        <v>219</v>
      </c>
      <c r="H151" s="39"/>
      <c r="I151" s="37">
        <v>1</v>
      </c>
      <c r="J151" s="40">
        <v>5979</v>
      </c>
      <c r="K151" s="40"/>
      <c r="L151" s="40"/>
      <c r="M151" s="38"/>
      <c r="N151" s="38"/>
      <c r="O151" s="38"/>
      <c r="P151" s="38"/>
    </row>
    <row r="152" spans="1:16" ht="20.100000000000001" customHeight="1">
      <c r="A152" s="47">
        <v>76</v>
      </c>
      <c r="B152" s="48" t="s">
        <v>220</v>
      </c>
      <c r="C152" s="38"/>
      <c r="D152" s="38"/>
      <c r="E152" s="38"/>
      <c r="F152" s="38"/>
      <c r="G152" s="30" t="s">
        <v>220</v>
      </c>
      <c r="H152" s="39"/>
      <c r="I152" s="37">
        <v>1</v>
      </c>
      <c r="J152" s="40">
        <v>3600</v>
      </c>
      <c r="K152" s="40"/>
      <c r="L152" s="40"/>
      <c r="M152" s="38"/>
      <c r="N152" s="38"/>
      <c r="O152" s="38"/>
      <c r="P152" s="38"/>
    </row>
    <row r="153" spans="1:16" ht="20.100000000000001" customHeight="1">
      <c r="A153" s="47">
        <v>77</v>
      </c>
      <c r="B153" s="48" t="s">
        <v>220</v>
      </c>
      <c r="C153" s="38"/>
      <c r="D153" s="38"/>
      <c r="E153" s="38"/>
      <c r="F153" s="38"/>
      <c r="G153" s="30" t="s">
        <v>220</v>
      </c>
      <c r="H153" s="39"/>
      <c r="I153" s="37">
        <v>1</v>
      </c>
      <c r="J153" s="40">
        <v>3600</v>
      </c>
      <c r="K153" s="40"/>
      <c r="L153" s="40"/>
      <c r="M153" s="38"/>
      <c r="N153" s="38"/>
      <c r="O153" s="38"/>
      <c r="P153" s="38"/>
    </row>
    <row r="154" spans="1:16" ht="20.100000000000001" customHeight="1">
      <c r="A154" s="47">
        <v>78</v>
      </c>
      <c r="B154" s="48" t="s">
        <v>177</v>
      </c>
      <c r="C154" s="38"/>
      <c r="D154" s="38"/>
      <c r="E154" s="38"/>
      <c r="F154" s="38"/>
      <c r="G154" s="30" t="s">
        <v>177</v>
      </c>
      <c r="H154" s="39"/>
      <c r="I154" s="37">
        <v>1</v>
      </c>
      <c r="J154" s="40">
        <v>4260</v>
      </c>
      <c r="K154" s="40"/>
      <c r="L154" s="40"/>
      <c r="M154" s="38"/>
      <c r="N154" s="38"/>
      <c r="O154" s="38"/>
      <c r="P154" s="38"/>
    </row>
    <row r="155" spans="1:16" ht="20.100000000000001" customHeight="1">
      <c r="A155" s="47">
        <v>79</v>
      </c>
      <c r="B155" s="48" t="s">
        <v>177</v>
      </c>
      <c r="C155" s="38"/>
      <c r="D155" s="38"/>
      <c r="E155" s="38"/>
      <c r="F155" s="38"/>
      <c r="G155" s="30" t="s">
        <v>177</v>
      </c>
      <c r="H155" s="39"/>
      <c r="I155" s="37">
        <v>1</v>
      </c>
      <c r="J155" s="40">
        <v>4260</v>
      </c>
      <c r="K155" s="40"/>
      <c r="L155" s="40"/>
      <c r="M155" s="38"/>
      <c r="N155" s="38"/>
      <c r="O155" s="38"/>
      <c r="P155" s="38"/>
    </row>
    <row r="156" spans="1:16" ht="20.100000000000001" customHeight="1">
      <c r="A156" s="47">
        <v>80</v>
      </c>
      <c r="B156" s="48" t="s">
        <v>221</v>
      </c>
      <c r="C156" s="38"/>
      <c r="D156" s="38"/>
      <c r="E156" s="38"/>
      <c r="F156" s="38"/>
      <c r="G156" s="30" t="s">
        <v>221</v>
      </c>
      <c r="H156" s="39"/>
      <c r="I156" s="37">
        <v>1</v>
      </c>
      <c r="J156" s="40">
        <v>3960</v>
      </c>
      <c r="K156" s="40"/>
      <c r="L156" s="40"/>
      <c r="M156" s="38"/>
      <c r="N156" s="38"/>
      <c r="O156" s="38"/>
      <c r="P156" s="38"/>
    </row>
    <row r="157" spans="1:16" ht="20.100000000000001" customHeight="1">
      <c r="A157" s="47">
        <v>81</v>
      </c>
      <c r="B157" s="48" t="s">
        <v>222</v>
      </c>
      <c r="C157" s="38"/>
      <c r="D157" s="38"/>
      <c r="E157" s="38"/>
      <c r="F157" s="38"/>
      <c r="G157" s="30" t="s">
        <v>222</v>
      </c>
      <c r="H157" s="39"/>
      <c r="I157" s="37">
        <v>1</v>
      </c>
      <c r="J157" s="40">
        <v>5700</v>
      </c>
      <c r="K157" s="40"/>
      <c r="L157" s="40"/>
      <c r="M157" s="38"/>
      <c r="N157" s="38"/>
      <c r="O157" s="38"/>
      <c r="P157" s="38"/>
    </row>
    <row r="158" spans="1:16" ht="20.100000000000001" customHeight="1">
      <c r="A158" s="47">
        <v>82</v>
      </c>
      <c r="B158" s="48" t="s">
        <v>223</v>
      </c>
      <c r="C158" s="38"/>
      <c r="D158" s="38"/>
      <c r="E158" s="38"/>
      <c r="F158" s="38"/>
      <c r="G158" s="30" t="s">
        <v>223</v>
      </c>
      <c r="H158" s="39"/>
      <c r="I158" s="37">
        <v>1</v>
      </c>
      <c r="J158" s="40">
        <v>2350</v>
      </c>
      <c r="K158" s="40"/>
      <c r="L158" s="40"/>
      <c r="M158" s="38"/>
      <c r="N158" s="38"/>
      <c r="O158" s="38"/>
      <c r="P158" s="38"/>
    </row>
    <row r="159" spans="1:16" ht="20.100000000000001" customHeight="1">
      <c r="A159" s="47">
        <v>83</v>
      </c>
      <c r="B159" s="48" t="s">
        <v>224</v>
      </c>
      <c r="C159" s="38"/>
      <c r="D159" s="38"/>
      <c r="E159" s="38"/>
      <c r="F159" s="38"/>
      <c r="G159" s="30" t="s">
        <v>224</v>
      </c>
      <c r="H159" s="39"/>
      <c r="I159" s="37">
        <v>1</v>
      </c>
      <c r="J159" s="40">
        <v>1150</v>
      </c>
      <c r="K159" s="40"/>
      <c r="L159" s="40"/>
      <c r="M159" s="38"/>
      <c r="N159" s="38"/>
      <c r="O159" s="38"/>
      <c r="P159" s="38"/>
    </row>
    <row r="160" spans="1:16" ht="20.100000000000001" customHeight="1">
      <c r="A160" s="47">
        <v>84</v>
      </c>
      <c r="B160" s="48" t="s">
        <v>225</v>
      </c>
      <c r="C160" s="38"/>
      <c r="D160" s="38"/>
      <c r="E160" s="38"/>
      <c r="F160" s="38"/>
      <c r="G160" s="30" t="s">
        <v>225</v>
      </c>
      <c r="H160" s="39"/>
      <c r="I160" s="37">
        <v>1</v>
      </c>
      <c r="J160" s="40">
        <v>7465</v>
      </c>
      <c r="K160" s="40"/>
      <c r="L160" s="40"/>
      <c r="M160" s="38"/>
      <c r="N160" s="38"/>
      <c r="O160" s="38"/>
      <c r="P160" s="38"/>
    </row>
    <row r="161" spans="1:16" ht="20.100000000000001" customHeight="1">
      <c r="A161" s="47">
        <v>85</v>
      </c>
      <c r="B161" s="48" t="s">
        <v>226</v>
      </c>
      <c r="C161" s="38"/>
      <c r="D161" s="38"/>
      <c r="E161" s="38"/>
      <c r="F161" s="38"/>
      <c r="G161" s="30" t="s">
        <v>226</v>
      </c>
      <c r="H161" s="39"/>
      <c r="I161" s="37">
        <v>1</v>
      </c>
      <c r="J161" s="40">
        <v>3840</v>
      </c>
      <c r="K161" s="40"/>
      <c r="L161" s="40"/>
      <c r="M161" s="38"/>
      <c r="N161" s="38"/>
      <c r="O161" s="38"/>
      <c r="P161" s="38"/>
    </row>
    <row r="162" spans="1:16" ht="20.100000000000001" customHeight="1">
      <c r="A162" s="47">
        <v>86</v>
      </c>
      <c r="B162" s="48" t="s">
        <v>227</v>
      </c>
      <c r="C162" s="38"/>
      <c r="D162" s="38"/>
      <c r="E162" s="38"/>
      <c r="F162" s="38"/>
      <c r="G162" s="30" t="s">
        <v>227</v>
      </c>
      <c r="H162" s="39"/>
      <c r="I162" s="37">
        <v>1</v>
      </c>
      <c r="J162" s="40">
        <v>7880</v>
      </c>
      <c r="K162" s="40"/>
      <c r="L162" s="40"/>
      <c r="M162" s="38"/>
      <c r="N162" s="38"/>
      <c r="O162" s="38"/>
      <c r="P162" s="38"/>
    </row>
    <row r="163" spans="1:16" ht="20.100000000000001" customHeight="1">
      <c r="A163" s="47">
        <v>87</v>
      </c>
      <c r="B163" s="48" t="s">
        <v>228</v>
      </c>
      <c r="C163" s="38"/>
      <c r="D163" s="38"/>
      <c r="E163" s="38"/>
      <c r="F163" s="38"/>
      <c r="G163" s="30" t="s">
        <v>228</v>
      </c>
      <c r="H163" s="39"/>
      <c r="I163" s="37">
        <v>1</v>
      </c>
      <c r="J163" s="40">
        <v>6900</v>
      </c>
      <c r="K163" s="40"/>
      <c r="L163" s="40"/>
      <c r="M163" s="38"/>
      <c r="N163" s="38"/>
      <c r="O163" s="38"/>
      <c r="P163" s="38"/>
    </row>
    <row r="164" spans="1:16" ht="20.100000000000001" customHeight="1">
      <c r="A164" s="47">
        <v>88</v>
      </c>
      <c r="B164" s="48" t="s">
        <v>229</v>
      </c>
      <c r="C164" s="38"/>
      <c r="D164" s="38"/>
      <c r="E164" s="38"/>
      <c r="F164" s="38"/>
      <c r="G164" s="30" t="s">
        <v>229</v>
      </c>
      <c r="H164" s="39"/>
      <c r="I164" s="37">
        <v>1</v>
      </c>
      <c r="J164" s="40">
        <v>1150</v>
      </c>
      <c r="K164" s="40"/>
      <c r="L164" s="40"/>
      <c r="M164" s="38"/>
      <c r="N164" s="38"/>
      <c r="O164" s="38"/>
      <c r="P164" s="38"/>
    </row>
    <row r="165" spans="1:16" ht="20.100000000000001" customHeight="1">
      <c r="A165" s="47">
        <v>89</v>
      </c>
      <c r="B165" s="48" t="s">
        <v>230</v>
      </c>
      <c r="C165" s="38"/>
      <c r="D165" s="38"/>
      <c r="E165" s="38"/>
      <c r="F165" s="38"/>
      <c r="G165" s="30" t="s">
        <v>230</v>
      </c>
      <c r="H165" s="39"/>
      <c r="I165" s="37">
        <v>70</v>
      </c>
      <c r="J165" s="40">
        <v>18550</v>
      </c>
      <c r="K165" s="40"/>
      <c r="L165" s="40"/>
      <c r="M165" s="38"/>
      <c r="N165" s="38"/>
      <c r="O165" s="38"/>
      <c r="P165" s="38"/>
    </row>
    <row r="166" spans="1:16" ht="20.100000000000001" customHeight="1">
      <c r="A166" s="47">
        <v>90</v>
      </c>
      <c r="B166" s="48" t="s">
        <v>231</v>
      </c>
      <c r="C166" s="38"/>
      <c r="D166" s="38"/>
      <c r="E166" s="38"/>
      <c r="F166" s="38"/>
      <c r="G166" s="30" t="s">
        <v>231</v>
      </c>
      <c r="H166" s="39"/>
      <c r="I166" s="37">
        <v>16</v>
      </c>
      <c r="J166" s="40">
        <v>8960</v>
      </c>
      <c r="K166" s="40"/>
      <c r="L166" s="40"/>
      <c r="M166" s="38"/>
      <c r="N166" s="38"/>
      <c r="O166" s="38"/>
      <c r="P166" s="38"/>
    </row>
    <row r="167" spans="1:16" ht="20.100000000000001" customHeight="1">
      <c r="A167" s="47">
        <v>91</v>
      </c>
      <c r="B167" s="48" t="s">
        <v>232</v>
      </c>
      <c r="C167" s="38"/>
      <c r="D167" s="38"/>
      <c r="E167" s="38"/>
      <c r="F167" s="38"/>
      <c r="G167" s="30" t="s">
        <v>232</v>
      </c>
      <c r="H167" s="39"/>
      <c r="I167" s="37">
        <v>1</v>
      </c>
      <c r="J167" s="40">
        <v>450</v>
      </c>
      <c r="K167" s="40"/>
      <c r="L167" s="40"/>
      <c r="M167" s="38"/>
      <c r="N167" s="38"/>
      <c r="O167" s="38"/>
      <c r="P167" s="38"/>
    </row>
    <row r="168" spans="1:16" ht="20.100000000000001" customHeight="1">
      <c r="A168" s="47">
        <v>92</v>
      </c>
      <c r="B168" s="48" t="s">
        <v>233</v>
      </c>
      <c r="C168" s="38"/>
      <c r="D168" s="38"/>
      <c r="E168" s="38"/>
      <c r="F168" s="38"/>
      <c r="G168" s="30" t="s">
        <v>233</v>
      </c>
      <c r="H168" s="39"/>
      <c r="I168" s="37">
        <v>1</v>
      </c>
      <c r="J168" s="40">
        <v>1000</v>
      </c>
      <c r="K168" s="40"/>
      <c r="L168" s="40"/>
      <c r="M168" s="38"/>
      <c r="N168" s="38"/>
      <c r="O168" s="38"/>
      <c r="P168" s="38"/>
    </row>
    <row r="169" spans="1:16" ht="20.100000000000001" customHeight="1">
      <c r="A169" s="47">
        <v>93</v>
      </c>
      <c r="B169" s="48" t="s">
        <v>234</v>
      </c>
      <c r="C169" s="38"/>
      <c r="D169" s="38"/>
      <c r="E169" s="38"/>
      <c r="F169" s="38"/>
      <c r="G169" s="30" t="s">
        <v>234</v>
      </c>
      <c r="H169" s="39"/>
      <c r="I169" s="37">
        <v>2</v>
      </c>
      <c r="J169" s="40">
        <v>1830</v>
      </c>
      <c r="K169" s="40"/>
      <c r="L169" s="40"/>
      <c r="M169" s="38"/>
      <c r="N169" s="38"/>
      <c r="O169" s="38"/>
      <c r="P169" s="38"/>
    </row>
    <row r="170" spans="1:16" ht="20.100000000000001" customHeight="1">
      <c r="A170" s="47">
        <v>94</v>
      </c>
      <c r="B170" s="48" t="s">
        <v>235</v>
      </c>
      <c r="C170" s="38"/>
      <c r="D170" s="38"/>
      <c r="E170" s="38"/>
      <c r="F170" s="38"/>
      <c r="G170" s="30" t="s">
        <v>235</v>
      </c>
      <c r="H170" s="39"/>
      <c r="I170" s="37">
        <v>15</v>
      </c>
      <c r="J170" s="40">
        <v>15000</v>
      </c>
      <c r="K170" s="40"/>
      <c r="L170" s="40"/>
      <c r="M170" s="38"/>
      <c r="N170" s="38"/>
      <c r="O170" s="38"/>
      <c r="P170" s="38"/>
    </row>
    <row r="171" spans="1:16" ht="20.100000000000001" customHeight="1">
      <c r="A171" s="47">
        <v>95</v>
      </c>
      <c r="B171" s="48" t="s">
        <v>236</v>
      </c>
      <c r="C171" s="38"/>
      <c r="D171" s="38"/>
      <c r="E171" s="38"/>
      <c r="F171" s="38"/>
      <c r="G171" s="30" t="s">
        <v>236</v>
      </c>
      <c r="H171" s="39"/>
      <c r="I171" s="37">
        <v>15</v>
      </c>
      <c r="J171" s="40">
        <v>9750</v>
      </c>
      <c r="K171" s="40"/>
      <c r="L171" s="40"/>
      <c r="M171" s="38"/>
      <c r="N171" s="38"/>
      <c r="O171" s="38"/>
      <c r="P171" s="38"/>
    </row>
    <row r="172" spans="1:16" ht="20.100000000000001" customHeight="1">
      <c r="A172" s="47">
        <v>96</v>
      </c>
      <c r="B172" s="48" t="s">
        <v>237</v>
      </c>
      <c r="C172" s="38"/>
      <c r="D172" s="38"/>
      <c r="E172" s="38"/>
      <c r="F172" s="38"/>
      <c r="G172" s="30" t="s">
        <v>237</v>
      </c>
      <c r="H172" s="39"/>
      <c r="I172" s="37">
        <v>1</v>
      </c>
      <c r="J172" s="40">
        <v>3600</v>
      </c>
      <c r="K172" s="40"/>
      <c r="L172" s="40"/>
      <c r="M172" s="38"/>
      <c r="N172" s="38"/>
      <c r="O172" s="38"/>
      <c r="P172" s="38"/>
    </row>
    <row r="173" spans="1:16" ht="20.100000000000001" customHeight="1">
      <c r="A173" s="47">
        <v>97</v>
      </c>
      <c r="B173" s="48" t="s">
        <v>238</v>
      </c>
      <c r="C173" s="38"/>
      <c r="D173" s="38"/>
      <c r="E173" s="38"/>
      <c r="F173" s="38"/>
      <c r="G173" s="30" t="s">
        <v>238</v>
      </c>
      <c r="H173" s="39"/>
      <c r="I173" s="37">
        <v>1</v>
      </c>
      <c r="J173" s="40">
        <v>2000</v>
      </c>
      <c r="K173" s="40"/>
      <c r="L173" s="40"/>
      <c r="M173" s="38"/>
      <c r="N173" s="38"/>
      <c r="O173" s="38"/>
      <c r="P173" s="38"/>
    </row>
    <row r="174" spans="1:16" ht="20.100000000000001" customHeight="1">
      <c r="A174" s="47">
        <v>98</v>
      </c>
      <c r="B174" s="48" t="s">
        <v>191</v>
      </c>
      <c r="C174" s="38"/>
      <c r="D174" s="38"/>
      <c r="E174" s="38"/>
      <c r="F174" s="38"/>
      <c r="G174" s="30" t="s">
        <v>191</v>
      </c>
      <c r="H174" s="39"/>
      <c r="I174" s="37">
        <v>1</v>
      </c>
      <c r="J174" s="40">
        <v>2600</v>
      </c>
      <c r="K174" s="40"/>
      <c r="L174" s="40"/>
      <c r="M174" s="38"/>
      <c r="N174" s="38"/>
      <c r="O174" s="38"/>
      <c r="P174" s="38"/>
    </row>
    <row r="175" spans="1:16" ht="20.100000000000001" customHeight="1">
      <c r="A175" s="47">
        <v>99</v>
      </c>
      <c r="B175" s="48" t="s">
        <v>239</v>
      </c>
      <c r="C175" s="38"/>
      <c r="D175" s="38"/>
      <c r="E175" s="38"/>
      <c r="F175" s="38"/>
      <c r="G175" s="30" t="s">
        <v>239</v>
      </c>
      <c r="H175" s="39"/>
      <c r="I175" s="37">
        <v>1</v>
      </c>
      <c r="J175" s="40">
        <v>400</v>
      </c>
      <c r="K175" s="40"/>
      <c r="L175" s="40"/>
      <c r="M175" s="38"/>
      <c r="N175" s="38"/>
      <c r="O175" s="38"/>
      <c r="P175" s="38"/>
    </row>
    <row r="176" spans="1:16" ht="20.100000000000001" customHeight="1">
      <c r="A176" s="47">
        <v>100</v>
      </c>
      <c r="B176" s="48" t="s">
        <v>191</v>
      </c>
      <c r="C176" s="38"/>
      <c r="D176" s="38"/>
      <c r="E176" s="38"/>
      <c r="F176" s="38"/>
      <c r="G176" s="30" t="s">
        <v>191</v>
      </c>
      <c r="H176" s="39"/>
      <c r="I176" s="37">
        <v>1</v>
      </c>
      <c r="J176" s="40">
        <v>2600</v>
      </c>
      <c r="K176" s="40"/>
      <c r="L176" s="40"/>
      <c r="M176" s="38"/>
      <c r="N176" s="38"/>
      <c r="O176" s="38"/>
      <c r="P176" s="38"/>
    </row>
    <row r="177" spans="1:16" ht="20.100000000000001" customHeight="1">
      <c r="A177" s="47">
        <v>101</v>
      </c>
      <c r="B177" s="48" t="s">
        <v>240</v>
      </c>
      <c r="C177" s="38"/>
      <c r="D177" s="38"/>
      <c r="E177" s="38"/>
      <c r="F177" s="38"/>
      <c r="G177" s="30" t="s">
        <v>240</v>
      </c>
      <c r="H177" s="39"/>
      <c r="I177" s="37">
        <v>2</v>
      </c>
      <c r="J177" s="40">
        <v>1200</v>
      </c>
      <c r="K177" s="40"/>
      <c r="L177" s="40"/>
      <c r="M177" s="38"/>
      <c r="N177" s="38"/>
      <c r="O177" s="38"/>
      <c r="P177" s="38"/>
    </row>
    <row r="178" spans="1:16" ht="20.100000000000001" customHeight="1">
      <c r="A178" s="47">
        <v>102</v>
      </c>
      <c r="B178" s="48" t="s">
        <v>241</v>
      </c>
      <c r="C178" s="38"/>
      <c r="D178" s="38"/>
      <c r="E178" s="38"/>
      <c r="F178" s="38"/>
      <c r="G178" s="30" t="s">
        <v>241</v>
      </c>
      <c r="H178" s="39"/>
      <c r="I178" s="37">
        <v>1</v>
      </c>
      <c r="J178" s="40">
        <v>280</v>
      </c>
      <c r="K178" s="40"/>
      <c r="L178" s="40"/>
      <c r="M178" s="38"/>
      <c r="N178" s="38"/>
      <c r="O178" s="38"/>
      <c r="P178" s="38"/>
    </row>
    <row r="179" spans="1:16" ht="20.100000000000001" customHeight="1">
      <c r="A179" s="47">
        <v>103</v>
      </c>
      <c r="B179" s="48" t="s">
        <v>242</v>
      </c>
      <c r="C179" s="38"/>
      <c r="D179" s="38"/>
      <c r="E179" s="38"/>
      <c r="F179" s="38"/>
      <c r="G179" s="30" t="s">
        <v>242</v>
      </c>
      <c r="H179" s="39"/>
      <c r="I179" s="37">
        <v>1</v>
      </c>
      <c r="J179" s="40">
        <v>800</v>
      </c>
      <c r="K179" s="40"/>
      <c r="L179" s="40"/>
      <c r="M179" s="38"/>
      <c r="N179" s="38"/>
      <c r="O179" s="38"/>
      <c r="P179" s="38"/>
    </row>
    <row r="180" spans="1:16" ht="20.100000000000001" customHeight="1">
      <c r="A180" s="47">
        <v>104</v>
      </c>
      <c r="B180" s="48" t="s">
        <v>243</v>
      </c>
      <c r="C180" s="38"/>
      <c r="D180" s="38"/>
      <c r="E180" s="38"/>
      <c r="F180" s="38"/>
      <c r="G180" s="30" t="s">
        <v>243</v>
      </c>
      <c r="H180" s="50"/>
      <c r="I180" s="37">
        <v>3</v>
      </c>
      <c r="J180" s="40">
        <v>4200</v>
      </c>
      <c r="K180" s="40"/>
      <c r="L180" s="40"/>
      <c r="M180" s="38"/>
      <c r="N180" s="38"/>
      <c r="O180" s="38"/>
      <c r="P180" s="38"/>
    </row>
    <row r="181" spans="1:16" ht="20.100000000000001" customHeight="1">
      <c r="A181" s="47">
        <v>105</v>
      </c>
      <c r="B181" s="48" t="s">
        <v>244</v>
      </c>
      <c r="C181" s="38"/>
      <c r="D181" s="38"/>
      <c r="E181" s="38"/>
      <c r="F181" s="38"/>
      <c r="G181" s="30" t="s">
        <v>244</v>
      </c>
      <c r="H181" s="39"/>
      <c r="I181" s="37">
        <v>1</v>
      </c>
      <c r="J181" s="40">
        <v>2950</v>
      </c>
      <c r="K181" s="40"/>
      <c r="L181" s="40"/>
      <c r="M181" s="38"/>
      <c r="N181" s="38"/>
      <c r="O181" s="38"/>
      <c r="P181" s="38"/>
    </row>
    <row r="182" spans="1:16" ht="20.100000000000001" customHeight="1">
      <c r="A182" s="47">
        <v>106</v>
      </c>
      <c r="B182" s="48" t="s">
        <v>245</v>
      </c>
      <c r="C182" s="38"/>
      <c r="D182" s="38"/>
      <c r="E182" s="38"/>
      <c r="F182" s="38"/>
      <c r="G182" s="30" t="s">
        <v>245</v>
      </c>
      <c r="H182" s="39"/>
      <c r="I182" s="37">
        <v>12</v>
      </c>
      <c r="J182" s="40">
        <v>4800</v>
      </c>
      <c r="K182" s="40"/>
      <c r="L182" s="40"/>
      <c r="M182" s="38"/>
      <c r="N182" s="38"/>
      <c r="O182" s="38"/>
      <c r="P182" s="38"/>
    </row>
    <row r="183" spans="1:16" ht="20.100000000000001" customHeight="1">
      <c r="A183" s="47">
        <v>107</v>
      </c>
      <c r="B183" s="48" t="s">
        <v>246</v>
      </c>
      <c r="C183" s="38"/>
      <c r="D183" s="38"/>
      <c r="E183" s="38"/>
      <c r="F183" s="38"/>
      <c r="G183" s="30" t="s">
        <v>246</v>
      </c>
      <c r="H183" s="39"/>
      <c r="I183" s="37">
        <v>1</v>
      </c>
      <c r="J183" s="40">
        <v>5600</v>
      </c>
      <c r="K183" s="40"/>
      <c r="L183" s="40"/>
      <c r="M183" s="38"/>
      <c r="N183" s="38"/>
      <c r="O183" s="38"/>
      <c r="P183" s="38"/>
    </row>
    <row r="184" spans="1:16" ht="20.100000000000001" customHeight="1">
      <c r="A184" s="47">
        <v>108</v>
      </c>
      <c r="B184" s="48" t="s">
        <v>247</v>
      </c>
      <c r="C184" s="38"/>
      <c r="D184" s="38"/>
      <c r="E184" s="38"/>
      <c r="F184" s="38"/>
      <c r="G184" s="30" t="s">
        <v>247</v>
      </c>
      <c r="H184" s="39"/>
      <c r="I184" s="37">
        <v>1</v>
      </c>
      <c r="J184" s="40">
        <v>1100</v>
      </c>
      <c r="K184" s="40"/>
      <c r="L184" s="40"/>
      <c r="M184" s="38"/>
      <c r="N184" s="38"/>
      <c r="O184" s="38"/>
      <c r="P184" s="38"/>
    </row>
    <row r="185" spans="1:16" ht="20.100000000000001" customHeight="1">
      <c r="A185" s="47">
        <v>109</v>
      </c>
      <c r="B185" s="48" t="s">
        <v>247</v>
      </c>
      <c r="C185" s="38"/>
      <c r="D185" s="38"/>
      <c r="E185" s="38"/>
      <c r="F185" s="38"/>
      <c r="G185" s="30" t="s">
        <v>247</v>
      </c>
      <c r="H185" s="39"/>
      <c r="I185" s="37">
        <v>1</v>
      </c>
      <c r="J185" s="40">
        <v>1100</v>
      </c>
      <c r="K185" s="40"/>
      <c r="L185" s="40"/>
      <c r="M185" s="38"/>
      <c r="N185" s="38"/>
      <c r="O185" s="38"/>
      <c r="P185" s="38"/>
    </row>
    <row r="186" spans="1:16" ht="20.100000000000001" customHeight="1">
      <c r="A186" s="47">
        <v>110</v>
      </c>
      <c r="B186" s="48" t="s">
        <v>247</v>
      </c>
      <c r="C186" s="38"/>
      <c r="D186" s="38"/>
      <c r="E186" s="38"/>
      <c r="F186" s="38"/>
      <c r="G186" s="30" t="s">
        <v>247</v>
      </c>
      <c r="H186" s="39"/>
      <c r="I186" s="37">
        <v>1</v>
      </c>
      <c r="J186" s="40">
        <v>1100</v>
      </c>
      <c r="K186" s="40"/>
      <c r="L186" s="40"/>
      <c r="M186" s="38"/>
      <c r="N186" s="38"/>
      <c r="O186" s="38"/>
      <c r="P186" s="38"/>
    </row>
    <row r="187" spans="1:16" ht="20.100000000000001" customHeight="1">
      <c r="A187" s="47">
        <v>111</v>
      </c>
      <c r="B187" s="48" t="s">
        <v>247</v>
      </c>
      <c r="C187" s="38"/>
      <c r="D187" s="38"/>
      <c r="E187" s="38"/>
      <c r="F187" s="38"/>
      <c r="G187" s="30" t="s">
        <v>247</v>
      </c>
      <c r="H187" s="39"/>
      <c r="I187" s="37">
        <v>1</v>
      </c>
      <c r="J187" s="40">
        <v>1100</v>
      </c>
      <c r="K187" s="40"/>
      <c r="L187" s="40"/>
      <c r="M187" s="38"/>
      <c r="N187" s="38"/>
      <c r="O187" s="38"/>
      <c r="P187" s="38"/>
    </row>
    <row r="188" spans="1:16" ht="30" customHeight="1">
      <c r="A188" s="47">
        <v>112</v>
      </c>
      <c r="B188" s="48" t="s">
        <v>248</v>
      </c>
      <c r="C188" s="38"/>
      <c r="D188" s="38"/>
      <c r="E188" s="38"/>
      <c r="F188" s="38"/>
      <c r="G188" s="30" t="s">
        <v>248</v>
      </c>
      <c r="H188" s="39"/>
      <c r="I188" s="37">
        <v>1</v>
      </c>
      <c r="J188" s="40">
        <v>579</v>
      </c>
      <c r="K188" s="40"/>
      <c r="L188" s="40"/>
      <c r="M188" s="38"/>
      <c r="N188" s="38"/>
      <c r="O188" s="38"/>
      <c r="P188" s="38"/>
    </row>
    <row r="189" spans="1:16" ht="20.100000000000001" customHeight="1">
      <c r="A189" s="47">
        <v>113</v>
      </c>
      <c r="B189" s="48" t="s">
        <v>249</v>
      </c>
      <c r="C189" s="38"/>
      <c r="D189" s="38"/>
      <c r="E189" s="38"/>
      <c r="F189" s="38"/>
      <c r="G189" s="30" t="s">
        <v>249</v>
      </c>
      <c r="H189" s="39"/>
      <c r="I189" s="37">
        <v>1</v>
      </c>
      <c r="J189" s="40">
        <v>5700</v>
      </c>
      <c r="K189" s="40"/>
      <c r="L189" s="40"/>
      <c r="M189" s="38"/>
      <c r="N189" s="38"/>
      <c r="O189" s="38"/>
      <c r="P189" s="38"/>
    </row>
    <row r="190" spans="1:16" ht="20.100000000000001" customHeight="1">
      <c r="A190" s="47">
        <v>114</v>
      </c>
      <c r="B190" s="48" t="s">
        <v>250</v>
      </c>
      <c r="C190" s="38"/>
      <c r="D190" s="38"/>
      <c r="E190" s="38"/>
      <c r="F190" s="38"/>
      <c r="G190" s="30" t="s">
        <v>250</v>
      </c>
      <c r="H190" s="39"/>
      <c r="I190" s="37">
        <v>1</v>
      </c>
      <c r="J190" s="40">
        <v>2500</v>
      </c>
      <c r="K190" s="40"/>
      <c r="L190" s="40"/>
      <c r="M190" s="38"/>
      <c r="N190" s="38"/>
      <c r="O190" s="38"/>
      <c r="P190" s="38"/>
    </row>
    <row r="191" spans="1:16" ht="20.100000000000001" customHeight="1">
      <c r="A191" s="47">
        <v>115</v>
      </c>
      <c r="B191" s="48" t="s">
        <v>251</v>
      </c>
      <c r="C191" s="38"/>
      <c r="D191" s="38"/>
      <c r="E191" s="38"/>
      <c r="F191" s="38"/>
      <c r="G191" s="30" t="s">
        <v>251</v>
      </c>
      <c r="H191" s="39"/>
      <c r="I191" s="37">
        <v>1</v>
      </c>
      <c r="J191" s="40">
        <v>1150</v>
      </c>
      <c r="K191" s="40"/>
      <c r="L191" s="40"/>
      <c r="M191" s="38"/>
      <c r="N191" s="38"/>
      <c r="O191" s="38"/>
      <c r="P191" s="38"/>
    </row>
    <row r="192" spans="1:16" ht="20.100000000000001" customHeight="1">
      <c r="A192" s="47">
        <v>116</v>
      </c>
      <c r="B192" s="48" t="s">
        <v>252</v>
      </c>
      <c r="C192" s="38"/>
      <c r="D192" s="38"/>
      <c r="E192" s="38"/>
      <c r="F192" s="38"/>
      <c r="G192" s="30" t="s">
        <v>252</v>
      </c>
      <c r="H192" s="39"/>
      <c r="I192" s="37">
        <v>1</v>
      </c>
      <c r="J192" s="40">
        <v>3279</v>
      </c>
      <c r="K192" s="40"/>
      <c r="L192" s="40"/>
      <c r="M192" s="38"/>
      <c r="N192" s="38"/>
      <c r="O192" s="38"/>
      <c r="P192" s="38"/>
    </row>
    <row r="193" spans="1:16" ht="20.100000000000001" customHeight="1">
      <c r="A193" s="47">
        <v>117</v>
      </c>
      <c r="B193" s="48" t="s">
        <v>253</v>
      </c>
      <c r="C193" s="38"/>
      <c r="D193" s="38"/>
      <c r="E193" s="38"/>
      <c r="F193" s="38"/>
      <c r="G193" s="30" t="s">
        <v>253</v>
      </c>
      <c r="H193" s="39"/>
      <c r="I193" s="37">
        <v>1</v>
      </c>
      <c r="J193" s="40">
        <v>880</v>
      </c>
      <c r="K193" s="40"/>
      <c r="L193" s="40"/>
      <c r="M193" s="38"/>
      <c r="N193" s="38"/>
      <c r="O193" s="38"/>
      <c r="P193" s="38"/>
    </row>
    <row r="194" spans="1:16" ht="20.100000000000001" customHeight="1">
      <c r="A194" s="47">
        <v>118</v>
      </c>
      <c r="B194" s="48" t="s">
        <v>253</v>
      </c>
      <c r="C194" s="38"/>
      <c r="D194" s="38"/>
      <c r="E194" s="38"/>
      <c r="F194" s="38"/>
      <c r="G194" s="30" t="s">
        <v>253</v>
      </c>
      <c r="H194" s="39"/>
      <c r="I194" s="37">
        <v>1</v>
      </c>
      <c r="J194" s="40">
        <v>880</v>
      </c>
      <c r="K194" s="40"/>
      <c r="L194" s="40"/>
      <c r="M194" s="38"/>
      <c r="N194" s="38"/>
      <c r="O194" s="38"/>
      <c r="P194" s="38"/>
    </row>
    <row r="195" spans="1:16" ht="20.100000000000001" customHeight="1">
      <c r="A195" s="47">
        <v>119</v>
      </c>
      <c r="B195" s="48" t="s">
        <v>254</v>
      </c>
      <c r="C195" s="38"/>
      <c r="D195" s="38"/>
      <c r="E195" s="38"/>
      <c r="F195" s="38"/>
      <c r="G195" s="30" t="s">
        <v>254</v>
      </c>
      <c r="H195" s="39"/>
      <c r="I195" s="37">
        <v>1</v>
      </c>
      <c r="J195" s="40">
        <v>2998</v>
      </c>
      <c r="K195" s="40"/>
      <c r="L195" s="40"/>
      <c r="M195" s="38"/>
      <c r="N195" s="38"/>
      <c r="O195" s="38"/>
      <c r="P195" s="38"/>
    </row>
    <row r="196" spans="1:16" ht="20.100000000000001" customHeight="1">
      <c r="A196" s="47">
        <v>120</v>
      </c>
      <c r="B196" s="48" t="s">
        <v>255</v>
      </c>
      <c r="C196" s="38"/>
      <c r="D196" s="38"/>
      <c r="E196" s="38"/>
      <c r="F196" s="38"/>
      <c r="G196" s="30" t="s">
        <v>255</v>
      </c>
      <c r="H196" s="39"/>
      <c r="I196" s="37">
        <v>1</v>
      </c>
      <c r="J196" s="40">
        <v>2500</v>
      </c>
      <c r="K196" s="40"/>
      <c r="L196" s="40"/>
      <c r="M196" s="38"/>
      <c r="N196" s="38"/>
      <c r="O196" s="38"/>
      <c r="P196" s="38"/>
    </row>
    <row r="197" spans="1:16" ht="20.100000000000001" customHeight="1">
      <c r="A197" s="47">
        <v>121</v>
      </c>
      <c r="B197" s="48" t="s">
        <v>256</v>
      </c>
      <c r="C197" s="38"/>
      <c r="D197" s="38"/>
      <c r="E197" s="38"/>
      <c r="F197" s="38"/>
      <c r="G197" s="30" t="s">
        <v>256</v>
      </c>
      <c r="H197" s="39"/>
      <c r="I197" s="37">
        <v>1</v>
      </c>
      <c r="J197" s="40">
        <v>2952</v>
      </c>
      <c r="K197" s="40"/>
      <c r="L197" s="40"/>
      <c r="M197" s="38"/>
      <c r="N197" s="38"/>
      <c r="O197" s="38"/>
      <c r="P197" s="38"/>
    </row>
    <row r="198" spans="1:16" ht="20.100000000000001" customHeight="1">
      <c r="A198" s="47">
        <v>122</v>
      </c>
      <c r="B198" s="48" t="s">
        <v>257</v>
      </c>
      <c r="C198" s="38"/>
      <c r="D198" s="38"/>
      <c r="E198" s="38"/>
      <c r="F198" s="38"/>
      <c r="G198" s="30" t="s">
        <v>257</v>
      </c>
      <c r="H198" s="39"/>
      <c r="I198" s="37">
        <v>1</v>
      </c>
      <c r="J198" s="40">
        <v>235200</v>
      </c>
      <c r="K198" s="40"/>
      <c r="L198" s="40"/>
      <c r="M198" s="38"/>
      <c r="N198" s="38"/>
      <c r="O198" s="38"/>
      <c r="P198" s="38"/>
    </row>
    <row r="199" spans="1:16" ht="20.100000000000001" customHeight="1">
      <c r="A199" s="47">
        <v>123</v>
      </c>
      <c r="B199" s="48" t="s">
        <v>258</v>
      </c>
      <c r="C199" s="38"/>
      <c r="D199" s="38"/>
      <c r="E199" s="38"/>
      <c r="F199" s="38"/>
      <c r="G199" s="30" t="s">
        <v>258</v>
      </c>
      <c r="H199" s="39"/>
      <c r="I199" s="37">
        <v>1</v>
      </c>
      <c r="J199" s="40">
        <v>62500</v>
      </c>
      <c r="K199" s="40"/>
      <c r="L199" s="40"/>
      <c r="M199" s="38"/>
      <c r="N199" s="38"/>
      <c r="O199" s="38"/>
      <c r="P199" s="38"/>
    </row>
    <row r="200" spans="1:16" ht="30" customHeight="1">
      <c r="A200" s="47">
        <v>124</v>
      </c>
      <c r="B200" s="48" t="s">
        <v>259</v>
      </c>
      <c r="C200" s="38"/>
      <c r="D200" s="38"/>
      <c r="E200" s="38"/>
      <c r="F200" s="38"/>
      <c r="G200" s="30" t="s">
        <v>259</v>
      </c>
      <c r="H200" s="50"/>
      <c r="I200" s="37">
        <v>1</v>
      </c>
      <c r="J200" s="40">
        <v>119482.76</v>
      </c>
      <c r="K200" s="40"/>
      <c r="L200" s="40"/>
      <c r="M200" s="38"/>
      <c r="N200" s="38"/>
      <c r="O200" s="38"/>
      <c r="P200" s="38"/>
    </row>
    <row r="201" spans="1:16" ht="30" customHeight="1">
      <c r="A201" s="47">
        <v>125</v>
      </c>
      <c r="B201" s="48" t="s">
        <v>259</v>
      </c>
      <c r="C201" s="38"/>
      <c r="D201" s="38"/>
      <c r="E201" s="38"/>
      <c r="F201" s="38"/>
      <c r="G201" s="30" t="s">
        <v>259</v>
      </c>
      <c r="H201" s="50"/>
      <c r="I201" s="37">
        <v>1</v>
      </c>
      <c r="J201" s="40">
        <v>119482.76</v>
      </c>
      <c r="K201" s="40"/>
      <c r="L201" s="40"/>
      <c r="M201" s="38"/>
      <c r="N201" s="38"/>
      <c r="O201" s="38"/>
      <c r="P201" s="38"/>
    </row>
    <row r="202" spans="1:16" ht="30" customHeight="1">
      <c r="A202" s="47">
        <v>126</v>
      </c>
      <c r="B202" s="48" t="s">
        <v>260</v>
      </c>
      <c r="C202" s="38"/>
      <c r="D202" s="38"/>
      <c r="E202" s="38"/>
      <c r="F202" s="38"/>
      <c r="G202" s="30" t="s">
        <v>260</v>
      </c>
      <c r="H202" s="39"/>
      <c r="I202" s="37">
        <v>1</v>
      </c>
      <c r="J202" s="40">
        <v>351822.41</v>
      </c>
      <c r="K202" s="40"/>
      <c r="L202" s="40"/>
      <c r="M202" s="38"/>
      <c r="N202" s="38"/>
      <c r="O202" s="38"/>
      <c r="P202" s="38"/>
    </row>
    <row r="203" spans="1:16" ht="30" customHeight="1">
      <c r="A203" s="47">
        <v>127</v>
      </c>
      <c r="B203" s="48" t="s">
        <v>261</v>
      </c>
      <c r="C203" s="38"/>
      <c r="D203" s="38"/>
      <c r="E203" s="38"/>
      <c r="F203" s="38"/>
      <c r="G203" s="30" t="s">
        <v>261</v>
      </c>
      <c r="H203" s="39"/>
      <c r="I203" s="37">
        <v>1</v>
      </c>
      <c r="J203" s="40">
        <v>238748.28</v>
      </c>
      <c r="K203" s="40"/>
      <c r="L203" s="40"/>
      <c r="M203" s="38"/>
      <c r="N203" s="38"/>
      <c r="O203" s="38"/>
      <c r="P203" s="38"/>
    </row>
    <row r="204" spans="1:16" ht="20.100000000000001" customHeight="1">
      <c r="A204" s="47">
        <v>128</v>
      </c>
      <c r="B204" s="48" t="s">
        <v>262</v>
      </c>
      <c r="C204" s="38"/>
      <c r="D204" s="38"/>
      <c r="E204" s="38"/>
      <c r="F204" s="38"/>
      <c r="G204" s="30" t="s">
        <v>262</v>
      </c>
      <c r="H204" s="39"/>
      <c r="I204" s="37">
        <v>1</v>
      </c>
      <c r="J204" s="40">
        <v>170440.87</v>
      </c>
      <c r="K204" s="40"/>
      <c r="L204" s="40"/>
      <c r="M204" s="38"/>
      <c r="N204" s="38"/>
      <c r="O204" s="38"/>
      <c r="P204" s="38"/>
    </row>
    <row r="205" spans="1:16" ht="20.100000000000001" customHeight="1">
      <c r="A205" s="47">
        <v>129</v>
      </c>
      <c r="B205" s="48" t="s">
        <v>263</v>
      </c>
      <c r="C205" s="38"/>
      <c r="D205" s="38"/>
      <c r="E205" s="38"/>
      <c r="F205" s="38"/>
      <c r="G205" s="30" t="s">
        <v>263</v>
      </c>
      <c r="H205" s="39"/>
      <c r="I205" s="37">
        <v>1</v>
      </c>
      <c r="J205" s="40">
        <v>200609.74</v>
      </c>
      <c r="K205" s="40"/>
      <c r="L205" s="40"/>
      <c r="M205" s="38"/>
      <c r="N205" s="38"/>
      <c r="O205" s="38"/>
      <c r="P205" s="38"/>
    </row>
    <row r="206" spans="1:16" ht="20.100000000000001" customHeight="1">
      <c r="A206" s="19" t="s">
        <v>127</v>
      </c>
      <c r="B206" s="20" t="s">
        <v>297</v>
      </c>
      <c r="C206" s="38"/>
      <c r="D206" s="38"/>
      <c r="E206" s="38"/>
      <c r="F206" s="38"/>
      <c r="G206" s="30"/>
      <c r="H206" s="39"/>
      <c r="I206" s="37"/>
      <c r="J206" s="50">
        <f>SUM(J77:J205)</f>
        <v>2504298.42</v>
      </c>
      <c r="K206" s="50"/>
      <c r="L206" s="50"/>
      <c r="M206" s="38"/>
      <c r="N206" s="38"/>
      <c r="O206" s="38"/>
      <c r="P206" s="38"/>
    </row>
    <row r="207" spans="1:16" ht="36" customHeight="1">
      <c r="A207" s="19" t="s">
        <v>174</v>
      </c>
      <c r="B207" s="51"/>
      <c r="C207" s="38"/>
      <c r="D207" s="38"/>
      <c r="E207" s="52"/>
      <c r="F207" s="52"/>
      <c r="G207" s="30"/>
      <c r="H207" s="39"/>
      <c r="I207" s="37"/>
      <c r="J207" s="165">
        <f>J75+J206</f>
        <v>436460731.12425834</v>
      </c>
      <c r="K207" s="165">
        <f>K75+K206</f>
        <v>61964135.979999997</v>
      </c>
      <c r="L207" s="165">
        <f>L75+L206</f>
        <v>108794963.3042583</v>
      </c>
      <c r="M207" s="38"/>
      <c r="N207" s="38"/>
      <c r="O207" s="38"/>
      <c r="P207" s="38"/>
    </row>
    <row r="208" spans="1:16" s="58" customFormat="1" ht="20.100000000000001" customHeight="1">
      <c r="A208" s="31"/>
      <c r="B208" s="53"/>
      <c r="C208" s="54"/>
      <c r="D208" s="54"/>
      <c r="E208" s="55"/>
      <c r="F208" s="54"/>
      <c r="G208" s="56"/>
      <c r="H208" s="54"/>
      <c r="I208" s="57"/>
      <c r="J208" s="54"/>
      <c r="K208" s="25"/>
      <c r="L208" s="25"/>
      <c r="M208" s="54"/>
      <c r="N208" s="54"/>
      <c r="O208" s="54"/>
      <c r="P208" s="54"/>
    </row>
    <row r="209" spans="1:14" s="58" customFormat="1" ht="20.100000000000001" customHeight="1">
      <c r="A209" s="31"/>
      <c r="B209" s="59" t="s">
        <v>547</v>
      </c>
      <c r="C209" s="54"/>
      <c r="D209" s="60"/>
      <c r="E209" s="60"/>
      <c r="F209" s="60"/>
      <c r="G209" s="60" t="s">
        <v>272</v>
      </c>
      <c r="H209" s="54"/>
      <c r="I209" s="57"/>
      <c r="J209" s="59" t="s">
        <v>548</v>
      </c>
      <c r="K209" s="26"/>
      <c r="L209" s="25"/>
      <c r="M209" s="54"/>
      <c r="N209" s="60" t="s">
        <v>272</v>
      </c>
    </row>
    <row r="210" spans="1:14" s="58" customFormat="1" ht="20.100000000000001" customHeight="1">
      <c r="A210" s="31"/>
      <c r="B210" s="53"/>
      <c r="C210" s="54"/>
      <c r="D210" s="54"/>
      <c r="E210" s="54"/>
      <c r="F210" s="54"/>
      <c r="G210" s="56"/>
      <c r="H210" s="54"/>
      <c r="I210" s="57"/>
      <c r="J210" s="54"/>
      <c r="K210" s="25"/>
      <c r="L210" s="25"/>
      <c r="M210" s="54"/>
      <c r="N210" s="54"/>
    </row>
    <row r="211" spans="1:14" s="58" customFormat="1" ht="20.100000000000001" customHeight="1">
      <c r="A211" s="31"/>
      <c r="B211" s="61" t="s">
        <v>301</v>
      </c>
      <c r="C211" s="54"/>
      <c r="D211" s="62" t="s">
        <v>274</v>
      </c>
      <c r="E211" s="62"/>
      <c r="F211" s="62"/>
      <c r="G211" s="63"/>
      <c r="H211" s="54"/>
      <c r="I211" s="57"/>
      <c r="J211" s="64" t="s">
        <v>301</v>
      </c>
      <c r="K211" s="25"/>
      <c r="L211" s="25"/>
      <c r="M211" s="54"/>
      <c r="N211" s="62" t="s">
        <v>274</v>
      </c>
    </row>
  </sheetData>
  <mergeCells count="14">
    <mergeCell ref="B29:B32"/>
    <mergeCell ref="J29:J32"/>
    <mergeCell ref="K29:K32"/>
    <mergeCell ref="L29:L32"/>
    <mergeCell ref="A29:A32"/>
    <mergeCell ref="B1:N1"/>
    <mergeCell ref="O2:P2"/>
    <mergeCell ref="A3:A5"/>
    <mergeCell ref="B3:B5"/>
    <mergeCell ref="C3:L3"/>
    <mergeCell ref="M3:N3"/>
    <mergeCell ref="O3:P3"/>
    <mergeCell ref="C4:F4"/>
    <mergeCell ref="G4:L4"/>
  </mergeCells>
  <phoneticPr fontId="1" type="noConversion"/>
  <printOptions horizontalCentered="1"/>
  <pageMargins left="0.70866141732283472" right="0.39370078740157483" top="0.51181102362204722" bottom="0.35433070866141736" header="0.35433070866141736" footer="0.27559055118110237"/>
  <pageSetup paperSize="9" scale="67" fitToHeight="0" orientation="landscape" r:id="rId1"/>
  <headerFooter>
    <oddFooter>&amp;C 第 &amp;P+13 页 共 17 页</oddFooter>
  </headerFooter>
  <ignoredErrors>
    <ignoredError sqref="L7 J7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D39"/>
  <sheetViews>
    <sheetView workbookViewId="0">
      <selection activeCell="G20" sqref="G20"/>
    </sheetView>
  </sheetViews>
  <sheetFormatPr defaultRowHeight="13.5"/>
  <cols>
    <col min="1" max="1" width="27.5" customWidth="1"/>
    <col min="2" max="2" width="21.25" customWidth="1"/>
    <col min="3" max="3" width="29.375" customWidth="1"/>
    <col min="4" max="4" width="21.25" customWidth="1"/>
    <col min="254" max="254" width="35.75" customWidth="1"/>
    <col min="255" max="255" width="20.25" customWidth="1"/>
    <col min="256" max="256" width="37" customWidth="1"/>
    <col min="257" max="257" width="20.25" customWidth="1"/>
    <col min="510" max="510" width="35.75" customWidth="1"/>
    <col min="511" max="511" width="20.25" customWidth="1"/>
    <col min="512" max="512" width="37" customWidth="1"/>
    <col min="513" max="513" width="20.25" customWidth="1"/>
    <col min="766" max="766" width="35.75" customWidth="1"/>
    <col min="767" max="767" width="20.25" customWidth="1"/>
    <col min="768" max="768" width="37" customWidth="1"/>
    <col min="769" max="769" width="20.25" customWidth="1"/>
    <col min="1022" max="1022" width="35.75" customWidth="1"/>
    <col min="1023" max="1023" width="20.25" customWidth="1"/>
    <col min="1024" max="1024" width="37" customWidth="1"/>
    <col min="1025" max="1025" width="20.25" customWidth="1"/>
    <col min="1278" max="1278" width="35.75" customWidth="1"/>
    <col min="1279" max="1279" width="20.25" customWidth="1"/>
    <col min="1280" max="1280" width="37" customWidth="1"/>
    <col min="1281" max="1281" width="20.25" customWidth="1"/>
    <col min="1534" max="1534" width="35.75" customWidth="1"/>
    <col min="1535" max="1535" width="20.25" customWidth="1"/>
    <col min="1536" max="1536" width="37" customWidth="1"/>
    <col min="1537" max="1537" width="20.25" customWidth="1"/>
    <col min="1790" max="1790" width="35.75" customWidth="1"/>
    <col min="1791" max="1791" width="20.25" customWidth="1"/>
    <col min="1792" max="1792" width="37" customWidth="1"/>
    <col min="1793" max="1793" width="20.25" customWidth="1"/>
    <col min="2046" max="2046" width="35.75" customWidth="1"/>
    <col min="2047" max="2047" width="20.25" customWidth="1"/>
    <col min="2048" max="2048" width="37" customWidth="1"/>
    <col min="2049" max="2049" width="20.25" customWidth="1"/>
    <col min="2302" max="2302" width="35.75" customWidth="1"/>
    <col min="2303" max="2303" width="20.25" customWidth="1"/>
    <col min="2304" max="2304" width="37" customWidth="1"/>
    <col min="2305" max="2305" width="20.25" customWidth="1"/>
    <col min="2558" max="2558" width="35.75" customWidth="1"/>
    <col min="2559" max="2559" width="20.25" customWidth="1"/>
    <col min="2560" max="2560" width="37" customWidth="1"/>
    <col min="2561" max="2561" width="20.25" customWidth="1"/>
    <col min="2814" max="2814" width="35.75" customWidth="1"/>
    <col min="2815" max="2815" width="20.25" customWidth="1"/>
    <col min="2816" max="2816" width="37" customWidth="1"/>
    <col min="2817" max="2817" width="20.25" customWidth="1"/>
    <col min="3070" max="3070" width="35.75" customWidth="1"/>
    <col min="3071" max="3071" width="20.25" customWidth="1"/>
    <col min="3072" max="3072" width="37" customWidth="1"/>
    <col min="3073" max="3073" width="20.25" customWidth="1"/>
    <col min="3326" max="3326" width="35.75" customWidth="1"/>
    <col min="3327" max="3327" width="20.25" customWidth="1"/>
    <col min="3328" max="3328" width="37" customWidth="1"/>
    <col min="3329" max="3329" width="20.25" customWidth="1"/>
    <col min="3582" max="3582" width="35.75" customWidth="1"/>
    <col min="3583" max="3583" width="20.25" customWidth="1"/>
    <col min="3584" max="3584" width="37" customWidth="1"/>
    <col min="3585" max="3585" width="20.25" customWidth="1"/>
    <col min="3838" max="3838" width="35.75" customWidth="1"/>
    <col min="3839" max="3839" width="20.25" customWidth="1"/>
    <col min="3840" max="3840" width="37" customWidth="1"/>
    <col min="3841" max="3841" width="20.25" customWidth="1"/>
    <col min="4094" max="4094" width="35.75" customWidth="1"/>
    <col min="4095" max="4095" width="20.25" customWidth="1"/>
    <col min="4096" max="4096" width="37" customWidth="1"/>
    <col min="4097" max="4097" width="20.25" customWidth="1"/>
    <col min="4350" max="4350" width="35.75" customWidth="1"/>
    <col min="4351" max="4351" width="20.25" customWidth="1"/>
    <col min="4352" max="4352" width="37" customWidth="1"/>
    <col min="4353" max="4353" width="20.25" customWidth="1"/>
    <col min="4606" max="4606" width="35.75" customWidth="1"/>
    <col min="4607" max="4607" width="20.25" customWidth="1"/>
    <col min="4608" max="4608" width="37" customWidth="1"/>
    <col min="4609" max="4609" width="20.25" customWidth="1"/>
    <col min="4862" max="4862" width="35.75" customWidth="1"/>
    <col min="4863" max="4863" width="20.25" customWidth="1"/>
    <col min="4864" max="4864" width="37" customWidth="1"/>
    <col min="4865" max="4865" width="20.25" customWidth="1"/>
    <col min="5118" max="5118" width="35.75" customWidth="1"/>
    <col min="5119" max="5119" width="20.25" customWidth="1"/>
    <col min="5120" max="5120" width="37" customWidth="1"/>
    <col min="5121" max="5121" width="20.25" customWidth="1"/>
    <col min="5374" max="5374" width="35.75" customWidth="1"/>
    <col min="5375" max="5375" width="20.25" customWidth="1"/>
    <col min="5376" max="5376" width="37" customWidth="1"/>
    <col min="5377" max="5377" width="20.25" customWidth="1"/>
    <col min="5630" max="5630" width="35.75" customWidth="1"/>
    <col min="5631" max="5631" width="20.25" customWidth="1"/>
    <col min="5632" max="5632" width="37" customWidth="1"/>
    <col min="5633" max="5633" width="20.25" customWidth="1"/>
    <col min="5886" max="5886" width="35.75" customWidth="1"/>
    <col min="5887" max="5887" width="20.25" customWidth="1"/>
    <col min="5888" max="5888" width="37" customWidth="1"/>
    <col min="5889" max="5889" width="20.25" customWidth="1"/>
    <col min="6142" max="6142" width="35.75" customWidth="1"/>
    <col min="6143" max="6143" width="20.25" customWidth="1"/>
    <col min="6144" max="6144" width="37" customWidth="1"/>
    <col min="6145" max="6145" width="20.25" customWidth="1"/>
    <col min="6398" max="6398" width="35.75" customWidth="1"/>
    <col min="6399" max="6399" width="20.25" customWidth="1"/>
    <col min="6400" max="6400" width="37" customWidth="1"/>
    <col min="6401" max="6401" width="20.25" customWidth="1"/>
    <col min="6654" max="6654" width="35.75" customWidth="1"/>
    <col min="6655" max="6655" width="20.25" customWidth="1"/>
    <col min="6656" max="6656" width="37" customWidth="1"/>
    <col min="6657" max="6657" width="20.25" customWidth="1"/>
    <col min="6910" max="6910" width="35.75" customWidth="1"/>
    <col min="6911" max="6911" width="20.25" customWidth="1"/>
    <col min="6912" max="6912" width="37" customWidth="1"/>
    <col min="6913" max="6913" width="20.25" customWidth="1"/>
    <col min="7166" max="7166" width="35.75" customWidth="1"/>
    <col min="7167" max="7167" width="20.25" customWidth="1"/>
    <col min="7168" max="7168" width="37" customWidth="1"/>
    <col min="7169" max="7169" width="20.25" customWidth="1"/>
    <col min="7422" max="7422" width="35.75" customWidth="1"/>
    <col min="7423" max="7423" width="20.25" customWidth="1"/>
    <col min="7424" max="7424" width="37" customWidth="1"/>
    <col min="7425" max="7425" width="20.25" customWidth="1"/>
    <col min="7678" max="7678" width="35.75" customWidth="1"/>
    <col min="7679" max="7679" width="20.25" customWidth="1"/>
    <col min="7680" max="7680" width="37" customWidth="1"/>
    <col min="7681" max="7681" width="20.25" customWidth="1"/>
    <col min="7934" max="7934" width="35.75" customWidth="1"/>
    <col min="7935" max="7935" width="20.25" customWidth="1"/>
    <col min="7936" max="7936" width="37" customWidth="1"/>
    <col min="7937" max="7937" width="20.25" customWidth="1"/>
    <col min="8190" max="8190" width="35.75" customWidth="1"/>
    <col min="8191" max="8191" width="20.25" customWidth="1"/>
    <col min="8192" max="8192" width="37" customWidth="1"/>
    <col min="8193" max="8193" width="20.25" customWidth="1"/>
    <col min="8446" max="8446" width="35.75" customWidth="1"/>
    <col min="8447" max="8447" width="20.25" customWidth="1"/>
    <col min="8448" max="8448" width="37" customWidth="1"/>
    <col min="8449" max="8449" width="20.25" customWidth="1"/>
    <col min="8702" max="8702" width="35.75" customWidth="1"/>
    <col min="8703" max="8703" width="20.25" customWidth="1"/>
    <col min="8704" max="8704" width="37" customWidth="1"/>
    <col min="8705" max="8705" width="20.25" customWidth="1"/>
    <col min="8958" max="8958" width="35.75" customWidth="1"/>
    <col min="8959" max="8959" width="20.25" customWidth="1"/>
    <col min="8960" max="8960" width="37" customWidth="1"/>
    <col min="8961" max="8961" width="20.25" customWidth="1"/>
    <col min="9214" max="9214" width="35.75" customWidth="1"/>
    <col min="9215" max="9215" width="20.25" customWidth="1"/>
    <col min="9216" max="9216" width="37" customWidth="1"/>
    <col min="9217" max="9217" width="20.25" customWidth="1"/>
    <col min="9470" max="9470" width="35.75" customWidth="1"/>
    <col min="9471" max="9471" width="20.25" customWidth="1"/>
    <col min="9472" max="9472" width="37" customWidth="1"/>
    <col min="9473" max="9473" width="20.25" customWidth="1"/>
    <col min="9726" max="9726" width="35.75" customWidth="1"/>
    <col min="9727" max="9727" width="20.25" customWidth="1"/>
    <col min="9728" max="9728" width="37" customWidth="1"/>
    <col min="9729" max="9729" width="20.25" customWidth="1"/>
    <col min="9982" max="9982" width="35.75" customWidth="1"/>
    <col min="9983" max="9983" width="20.25" customWidth="1"/>
    <col min="9984" max="9984" width="37" customWidth="1"/>
    <col min="9985" max="9985" width="20.25" customWidth="1"/>
    <col min="10238" max="10238" width="35.75" customWidth="1"/>
    <col min="10239" max="10239" width="20.25" customWidth="1"/>
    <col min="10240" max="10240" width="37" customWidth="1"/>
    <col min="10241" max="10241" width="20.25" customWidth="1"/>
    <col min="10494" max="10494" width="35.75" customWidth="1"/>
    <col min="10495" max="10495" width="20.25" customWidth="1"/>
    <col min="10496" max="10496" width="37" customWidth="1"/>
    <col min="10497" max="10497" width="20.25" customWidth="1"/>
    <col min="10750" max="10750" width="35.75" customWidth="1"/>
    <col min="10751" max="10751" width="20.25" customWidth="1"/>
    <col min="10752" max="10752" width="37" customWidth="1"/>
    <col min="10753" max="10753" width="20.25" customWidth="1"/>
    <col min="11006" max="11006" width="35.75" customWidth="1"/>
    <col min="11007" max="11007" width="20.25" customWidth="1"/>
    <col min="11008" max="11008" width="37" customWidth="1"/>
    <col min="11009" max="11009" width="20.25" customWidth="1"/>
    <col min="11262" max="11262" width="35.75" customWidth="1"/>
    <col min="11263" max="11263" width="20.25" customWidth="1"/>
    <col min="11264" max="11264" width="37" customWidth="1"/>
    <col min="11265" max="11265" width="20.25" customWidth="1"/>
    <col min="11518" max="11518" width="35.75" customWidth="1"/>
    <col min="11519" max="11519" width="20.25" customWidth="1"/>
    <col min="11520" max="11520" width="37" customWidth="1"/>
    <col min="11521" max="11521" width="20.25" customWidth="1"/>
    <col min="11774" max="11774" width="35.75" customWidth="1"/>
    <col min="11775" max="11775" width="20.25" customWidth="1"/>
    <col min="11776" max="11776" width="37" customWidth="1"/>
    <col min="11777" max="11777" width="20.25" customWidth="1"/>
    <col min="12030" max="12030" width="35.75" customWidth="1"/>
    <col min="12031" max="12031" width="20.25" customWidth="1"/>
    <col min="12032" max="12032" width="37" customWidth="1"/>
    <col min="12033" max="12033" width="20.25" customWidth="1"/>
    <col min="12286" max="12286" width="35.75" customWidth="1"/>
    <col min="12287" max="12287" width="20.25" customWidth="1"/>
    <col min="12288" max="12288" width="37" customWidth="1"/>
    <col min="12289" max="12289" width="20.25" customWidth="1"/>
    <col min="12542" max="12542" width="35.75" customWidth="1"/>
    <col min="12543" max="12543" width="20.25" customWidth="1"/>
    <col min="12544" max="12544" width="37" customWidth="1"/>
    <col min="12545" max="12545" width="20.25" customWidth="1"/>
    <col min="12798" max="12798" width="35.75" customWidth="1"/>
    <col min="12799" max="12799" width="20.25" customWidth="1"/>
    <col min="12800" max="12800" width="37" customWidth="1"/>
    <col min="12801" max="12801" width="20.25" customWidth="1"/>
    <col min="13054" max="13054" width="35.75" customWidth="1"/>
    <col min="13055" max="13055" width="20.25" customWidth="1"/>
    <col min="13056" max="13056" width="37" customWidth="1"/>
    <col min="13057" max="13057" width="20.25" customWidth="1"/>
    <col min="13310" max="13310" width="35.75" customWidth="1"/>
    <col min="13311" max="13311" width="20.25" customWidth="1"/>
    <col min="13312" max="13312" width="37" customWidth="1"/>
    <col min="13313" max="13313" width="20.25" customWidth="1"/>
    <col min="13566" max="13566" width="35.75" customWidth="1"/>
    <col min="13567" max="13567" width="20.25" customWidth="1"/>
    <col min="13568" max="13568" width="37" customWidth="1"/>
    <col min="13569" max="13569" width="20.25" customWidth="1"/>
    <col min="13822" max="13822" width="35.75" customWidth="1"/>
    <col min="13823" max="13823" width="20.25" customWidth="1"/>
    <col min="13824" max="13824" width="37" customWidth="1"/>
    <col min="13825" max="13825" width="20.25" customWidth="1"/>
    <col min="14078" max="14078" width="35.75" customWidth="1"/>
    <col min="14079" max="14079" width="20.25" customWidth="1"/>
    <col min="14080" max="14080" width="37" customWidth="1"/>
    <col min="14081" max="14081" width="20.25" customWidth="1"/>
    <col min="14334" max="14334" width="35.75" customWidth="1"/>
    <col min="14335" max="14335" width="20.25" customWidth="1"/>
    <col min="14336" max="14336" width="37" customWidth="1"/>
    <col min="14337" max="14337" width="20.25" customWidth="1"/>
    <col min="14590" max="14590" width="35.75" customWidth="1"/>
    <col min="14591" max="14591" width="20.25" customWidth="1"/>
    <col min="14592" max="14592" width="37" customWidth="1"/>
    <col min="14593" max="14593" width="20.25" customWidth="1"/>
    <col min="14846" max="14846" width="35.75" customWidth="1"/>
    <col min="14847" max="14847" width="20.25" customWidth="1"/>
    <col min="14848" max="14848" width="37" customWidth="1"/>
    <col min="14849" max="14849" width="20.25" customWidth="1"/>
    <col min="15102" max="15102" width="35.75" customWidth="1"/>
    <col min="15103" max="15103" width="20.25" customWidth="1"/>
    <col min="15104" max="15104" width="37" customWidth="1"/>
    <col min="15105" max="15105" width="20.25" customWidth="1"/>
    <col min="15358" max="15358" width="35.75" customWidth="1"/>
    <col min="15359" max="15359" width="20.25" customWidth="1"/>
    <col min="15360" max="15360" width="37" customWidth="1"/>
    <col min="15361" max="15361" width="20.25" customWidth="1"/>
    <col min="15614" max="15614" width="35.75" customWidth="1"/>
    <col min="15615" max="15615" width="20.25" customWidth="1"/>
    <col min="15616" max="15616" width="37" customWidth="1"/>
    <col min="15617" max="15617" width="20.25" customWidth="1"/>
    <col min="15870" max="15870" width="35.75" customWidth="1"/>
    <col min="15871" max="15871" width="20.25" customWidth="1"/>
    <col min="15872" max="15872" width="37" customWidth="1"/>
    <col min="15873" max="15873" width="20.25" customWidth="1"/>
    <col min="16126" max="16126" width="35.75" customWidth="1"/>
    <col min="16127" max="16127" width="20.25" customWidth="1"/>
    <col min="16128" max="16128" width="37" customWidth="1"/>
    <col min="16129" max="16129" width="20.25" customWidth="1"/>
  </cols>
  <sheetData>
    <row r="1" spans="1:4" ht="25.5">
      <c r="A1" s="213" t="s">
        <v>306</v>
      </c>
      <c r="B1" s="213"/>
      <c r="C1" s="213"/>
      <c r="D1" s="213"/>
    </row>
    <row r="2" spans="1:4" s="79" customFormat="1" ht="18.75">
      <c r="A2" s="214" t="s">
        <v>549</v>
      </c>
      <c r="B2" s="214"/>
      <c r="C2" s="77"/>
      <c r="D2" s="78" t="s">
        <v>169</v>
      </c>
    </row>
    <row r="3" spans="1:4" s="79" customFormat="1" ht="14.25">
      <c r="A3" s="80" t="s">
        <v>307</v>
      </c>
      <c r="B3" s="80" t="s">
        <v>280</v>
      </c>
      <c r="C3" s="80" t="s">
        <v>308</v>
      </c>
      <c r="D3" s="80" t="s">
        <v>280</v>
      </c>
    </row>
    <row r="4" spans="1:4" s="79" customFormat="1" ht="14.25">
      <c r="A4" s="18" t="s">
        <v>356</v>
      </c>
      <c r="B4" s="24">
        <v>1040458.94</v>
      </c>
      <c r="C4" s="18" t="s">
        <v>309</v>
      </c>
      <c r="D4" s="81">
        <v>193715.83</v>
      </c>
    </row>
    <row r="5" spans="1:4" s="79" customFormat="1" ht="14.25">
      <c r="A5" s="18" t="s">
        <v>172</v>
      </c>
      <c r="B5" s="24">
        <v>5548759.1699999999</v>
      </c>
      <c r="C5" s="18" t="s">
        <v>310</v>
      </c>
      <c r="D5" s="81">
        <v>3390812.3</v>
      </c>
    </row>
    <row r="6" spans="1:4" s="79" customFormat="1" ht="14.25">
      <c r="A6" s="18" t="s">
        <v>311</v>
      </c>
      <c r="B6" s="24"/>
      <c r="C6" s="18" t="s">
        <v>312</v>
      </c>
      <c r="D6" s="81">
        <v>252638.6</v>
      </c>
    </row>
    <row r="7" spans="1:4" s="79" customFormat="1" ht="14.25">
      <c r="A7" s="18" t="s">
        <v>313</v>
      </c>
      <c r="B7" s="24">
        <v>2075882</v>
      </c>
      <c r="C7" s="18" t="s">
        <v>314</v>
      </c>
      <c r="D7" s="81">
        <v>4201787.37</v>
      </c>
    </row>
    <row r="8" spans="1:4" s="79" customFormat="1" ht="14.25">
      <c r="A8" s="18" t="s">
        <v>315</v>
      </c>
      <c r="B8" s="24">
        <v>2466000</v>
      </c>
      <c r="C8" s="82" t="s">
        <v>316</v>
      </c>
      <c r="D8" s="83"/>
    </row>
    <row r="9" spans="1:4" s="79" customFormat="1" ht="14.25">
      <c r="A9" s="18" t="s">
        <v>317</v>
      </c>
      <c r="B9" s="24">
        <v>17280332.25</v>
      </c>
      <c r="C9" s="82" t="s">
        <v>318</v>
      </c>
      <c r="D9" s="83"/>
    </row>
    <row r="10" spans="1:4" s="79" customFormat="1" ht="14.25">
      <c r="A10" s="18" t="s">
        <v>319</v>
      </c>
      <c r="B10" s="24"/>
      <c r="C10" s="84" t="s">
        <v>320</v>
      </c>
      <c r="D10" s="83"/>
    </row>
    <row r="11" spans="1:4" s="79" customFormat="1" ht="14.25">
      <c r="A11" s="18" t="s">
        <v>321</v>
      </c>
      <c r="B11" s="24"/>
      <c r="C11" s="84" t="s">
        <v>322</v>
      </c>
      <c r="D11" s="83"/>
    </row>
    <row r="12" spans="1:4" s="79" customFormat="1" ht="14.25">
      <c r="A12" s="18" t="s">
        <v>323</v>
      </c>
      <c r="B12" s="24"/>
      <c r="C12" s="82" t="s">
        <v>324</v>
      </c>
      <c r="D12" s="83"/>
    </row>
    <row r="13" spans="1:4" s="79" customFormat="1" ht="14.25">
      <c r="A13" s="18" t="s">
        <v>325</v>
      </c>
      <c r="B13" s="24">
        <v>3820</v>
      </c>
      <c r="C13" s="82" t="s">
        <v>326</v>
      </c>
      <c r="D13" s="83"/>
    </row>
    <row r="14" spans="1:4" s="79" customFormat="1" ht="14.25">
      <c r="A14" s="18" t="s">
        <v>327</v>
      </c>
      <c r="B14" s="24">
        <v>349750.2</v>
      </c>
      <c r="C14" s="84" t="s">
        <v>328</v>
      </c>
      <c r="D14" s="83"/>
    </row>
    <row r="15" spans="1:4" s="79" customFormat="1" ht="14.25">
      <c r="A15" s="18" t="s">
        <v>329</v>
      </c>
      <c r="B15" s="24">
        <v>1349314.2300000002</v>
      </c>
      <c r="C15" s="82" t="s">
        <v>330</v>
      </c>
      <c r="D15" s="83"/>
    </row>
    <row r="16" spans="1:4" s="79" customFormat="1" ht="14.25">
      <c r="A16" s="18" t="s">
        <v>331</v>
      </c>
      <c r="B16" s="24"/>
      <c r="C16" s="82" t="s">
        <v>332</v>
      </c>
      <c r="D16" s="81">
        <v>9937589.25</v>
      </c>
    </row>
    <row r="17" spans="1:4" s="79" customFormat="1" ht="14.25">
      <c r="A17" s="18" t="s">
        <v>333</v>
      </c>
      <c r="B17" s="24"/>
      <c r="C17" s="82" t="s">
        <v>334</v>
      </c>
      <c r="D17" s="83"/>
    </row>
    <row r="18" spans="1:4" s="79" customFormat="1" ht="14.25">
      <c r="A18" s="85" t="s">
        <v>335</v>
      </c>
      <c r="B18" s="24">
        <v>1559345.25</v>
      </c>
      <c r="C18" s="82" t="s">
        <v>336</v>
      </c>
      <c r="D18" s="83"/>
    </row>
    <row r="19" spans="1:4" s="79" customFormat="1" ht="14.25">
      <c r="A19" s="85" t="s">
        <v>337</v>
      </c>
      <c r="B19" s="24">
        <v>447621.55</v>
      </c>
      <c r="C19" s="82" t="s">
        <v>338</v>
      </c>
      <c r="D19" s="83"/>
    </row>
    <row r="20" spans="1:4" s="79" customFormat="1" ht="14.25">
      <c r="A20" s="85" t="s">
        <v>339</v>
      </c>
      <c r="B20" s="24"/>
      <c r="C20" s="82" t="s">
        <v>340</v>
      </c>
      <c r="D20" s="83"/>
    </row>
    <row r="21" spans="1:4" s="79" customFormat="1" ht="14.25">
      <c r="A21" s="18" t="s">
        <v>341</v>
      </c>
      <c r="B21" s="24"/>
      <c r="C21" s="82" t="s">
        <v>342</v>
      </c>
      <c r="D21" s="83"/>
    </row>
    <row r="22" spans="1:4" s="79" customFormat="1" ht="14.25">
      <c r="A22" s="18" t="s">
        <v>343</v>
      </c>
      <c r="B22" s="24">
        <v>25329161.490000002</v>
      </c>
      <c r="C22" s="82" t="s">
        <v>344</v>
      </c>
      <c r="D22" s="83"/>
    </row>
    <row r="23" spans="1:4" s="79" customFormat="1" ht="14.25">
      <c r="A23" s="18" t="s">
        <v>345</v>
      </c>
      <c r="B23" s="24"/>
      <c r="C23" s="82" t="s">
        <v>346</v>
      </c>
      <c r="D23" s="83"/>
    </row>
    <row r="24" spans="1:4" s="79" customFormat="1" ht="14.25">
      <c r="A24" s="18" t="s">
        <v>347</v>
      </c>
      <c r="B24" s="24">
        <v>97534.54</v>
      </c>
      <c r="C24" s="82" t="s">
        <v>348</v>
      </c>
      <c r="D24" s="83"/>
    </row>
    <row r="25" spans="1:4" s="79" customFormat="1" ht="14.25">
      <c r="A25" s="18" t="s">
        <v>349</v>
      </c>
      <c r="B25" s="24"/>
      <c r="C25" s="82" t="s">
        <v>350</v>
      </c>
      <c r="D25" s="83"/>
    </row>
    <row r="26" spans="1:4" s="79" customFormat="1" ht="14.25">
      <c r="A26" s="85" t="s">
        <v>351</v>
      </c>
      <c r="B26" s="24"/>
      <c r="C26" s="82" t="s">
        <v>352</v>
      </c>
      <c r="D26" s="83">
        <v>142898773.77000004</v>
      </c>
    </row>
    <row r="27" spans="1:4" s="79" customFormat="1" ht="14.25">
      <c r="A27" s="18" t="s">
        <v>353</v>
      </c>
      <c r="B27" s="24">
        <v>681100</v>
      </c>
      <c r="C27" s="80" t="s">
        <v>354</v>
      </c>
      <c r="D27" s="167">
        <f>SUM(B4:B27,D4:D16)-D17-D18+SUM(D19:D26)</f>
        <v>219104396.74000004</v>
      </c>
    </row>
    <row r="28" spans="1:4" s="79" customFormat="1" ht="14.25"/>
    <row r="29" spans="1:4" s="79" customFormat="1" ht="14.25">
      <c r="B29" s="158"/>
    </row>
    <row r="30" spans="1:4" s="79" customFormat="1" ht="14.25"/>
    <row r="31" spans="1:4" s="79" customFormat="1" ht="14.25"/>
    <row r="32" spans="1:4">
      <c r="C32" s="174">
        <f>D27+'05交付使用资产明细表2'!J207+'05交付使用资产明细表 1'!E55</f>
        <v>1089104396.7400002</v>
      </c>
    </row>
    <row r="34" spans="2:3">
      <c r="B34" s="86"/>
      <c r="C34" s="86"/>
    </row>
    <row r="35" spans="2:3">
      <c r="B35" s="87"/>
      <c r="C35" s="88"/>
    </row>
    <row r="36" spans="2:3">
      <c r="B36" s="87"/>
      <c r="C36" s="88"/>
    </row>
    <row r="37" spans="2:3">
      <c r="B37" s="87"/>
      <c r="C37" s="88"/>
    </row>
    <row r="38" spans="2:3">
      <c r="B38" s="87"/>
      <c r="C38" s="88"/>
    </row>
    <row r="39" spans="2:3">
      <c r="B39" s="87"/>
      <c r="C39" s="88"/>
    </row>
  </sheetData>
  <mergeCells count="2">
    <mergeCell ref="A1:D1"/>
    <mergeCell ref="A2:B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6</vt:i4>
      </vt:variant>
    </vt:vector>
  </HeadingPairs>
  <TitlesOfParts>
    <vt:vector size="14" baseType="lpstr">
      <vt:lpstr>封面</vt:lpstr>
      <vt:lpstr>01基本建设项目概况表</vt:lpstr>
      <vt:lpstr>02财务决算表</vt:lpstr>
      <vt:lpstr>03资金情况明细表</vt:lpstr>
      <vt:lpstr>04交付使用资产总表</vt:lpstr>
      <vt:lpstr>05交付使用资产明细表 1</vt:lpstr>
      <vt:lpstr>05交付使用资产明细表2</vt:lpstr>
      <vt:lpstr>06待摊投资明细表</vt:lpstr>
      <vt:lpstr>'01基本建设项目概况表'!Print_Area</vt:lpstr>
      <vt:lpstr>'02财务决算表'!Print_Area</vt:lpstr>
      <vt:lpstr>'03资金情况明细表'!Print_Area</vt:lpstr>
      <vt:lpstr>'05交付使用资产明细表 1'!Print_Area</vt:lpstr>
      <vt:lpstr>封面!Print_Area</vt:lpstr>
      <vt:lpstr>'05交付使用资产明细表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2022-04-28T16:07:00Z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4e3fe535</vt:lpwstr>
  </property>
</Properties>
</file>