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12所得税费用\"/>
    </mc:Choice>
  </mc:AlternateContent>
  <xr:revisionPtr revIDLastSave="0" documentId="13_ncr:1_{0C4026FE-684F-4BA0-A793-455F8A39B911}" xr6:coauthVersionLast="47" xr6:coauthVersionMax="47" xr10:uidLastSave="{00000000-0000-0000-0000-000000000000}"/>
  <bookViews>
    <workbookView xWindow="-120" yWindow="-120" windowWidth="21840" windowHeight="13140" activeTab="1" xr2:uid="{EF56839B-693B-4EE2-8452-D255BC4DCF5D}"/>
  </bookViews>
  <sheets>
    <sheet name="所得税调整事项" sheetId="1" r:id="rId1"/>
    <sheet name="亏损的情况（没确认递延）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localSheetId="0" hidden="1">[1]eqpmad2!#REF!</definedName>
    <definedName name="_Fill" hidden="1">[2]eqpmad2!#REF!</definedName>
    <definedName name="A" localSheetId="0">#REF!</definedName>
    <definedName name="A">#REF!</definedName>
    <definedName name="CanSave">FALSE</definedName>
    <definedName name="DBPATH">"2_数据.cxt"</definedName>
    <definedName name="didi" localSheetId="0">#REF!</definedName>
    <definedName name="didi">#REF!</definedName>
    <definedName name="dxn">[3]dxnsjtempsheet!$A$1:$G$65536</definedName>
    <definedName name="FILETYPE">"DIGAO"</definedName>
    <definedName name="kemuming">[4]基础信息!$B$9</definedName>
    <definedName name="NeedControl">#N/A</definedName>
    <definedName name="Print_Area_MI" localSheetId="0">#REF!</definedName>
    <definedName name="Print_Area_MI">#REF!</definedName>
    <definedName name="_xlnm.Print_Titles" localSheetId="0">所得税调整事项!$1:$4</definedName>
    <definedName name="ProjCode">"210801200164972936595458_8803442"</definedName>
    <definedName name="SAPBEXrevision" hidden="1">1</definedName>
    <definedName name="SAPBEXsysID" hidden="1">"PE4"</definedName>
    <definedName name="SAPBEXwbID" hidden="1">"3Q4R7W3VD66V3CXTGQHGIRCBE"</definedName>
    <definedName name="TBSTYLE">"general"</definedName>
    <definedName name="WorkCode">14016600000000</definedName>
    <definedName name="Y" localSheetId="0">[5]B!#REF!</definedName>
    <definedName name="Y">[6]B!#REF!</definedName>
    <definedName name="啊" localSheetId="0">#REF!</definedName>
    <definedName name="啊">#REF!</definedName>
    <definedName name="存货93期初" localSheetId="0">[7]企业表一!$C$7</definedName>
    <definedName name="存货93期初">[8]企业表一!$C$7</definedName>
    <definedName name="存货93期末" localSheetId="0">[7]企业表一!$D$7</definedName>
    <definedName name="存货93期末">[8]企业表一!$D$7</definedName>
    <definedName name="存货94期初" localSheetId="0">[7]企业表一!$E$7</definedName>
    <definedName name="存货94期初">[8]企业表一!$E$7</definedName>
    <definedName name="存货94期末" localSheetId="0">[7]企业表一!$F$7</definedName>
    <definedName name="存货94期末">[8]企业表一!$F$7</definedName>
    <definedName name="存货95期初" localSheetId="0">[7]企业表一!$G$7</definedName>
    <definedName name="存货95期初">[8]企业表一!$G$7</definedName>
    <definedName name="存货95期末" localSheetId="0">[7]企业表一!$H$7</definedName>
    <definedName name="存货95期末">[8]企业表一!$H$7</definedName>
    <definedName name="递延资产帐2001.dbf" localSheetId="0">#REF!</definedName>
    <definedName name="递延资产帐2001.dbf">#REF!</definedName>
    <definedName name="负债合计93期末" localSheetId="0">[7]企业表一!$D$17</definedName>
    <definedName name="负债合计93期末">[8]企业表一!$D$17</definedName>
    <definedName name="负债合计94期末" localSheetId="0">[7]企业表一!$F$17</definedName>
    <definedName name="负债合计94期末">[8]企业表一!$F$17</definedName>
    <definedName name="负债合计95期末" localSheetId="0">[7]企业表一!$H$17</definedName>
    <definedName name="负债合计95期末">[8]企业表一!$H$17</definedName>
    <definedName name="固定资产2001.dbf" localSheetId="0">#REF!</definedName>
    <definedName name="固定资产2001.dbf">#REF!</definedName>
    <definedName name="固定资产清理2001.dbf" localSheetId="0">#REF!</definedName>
    <definedName name="固定资产清理2001.dbf">#REF!</definedName>
    <definedName name="会计制度">3</definedName>
    <definedName name="截止日" localSheetId="0">'[9]56271-2'!$R$1</definedName>
    <definedName name="截止日">'[10]56271-2'!$R$1</definedName>
    <definedName name="净_利_润93" localSheetId="0">'[7]M-5C'!$B$24</definedName>
    <definedName name="净_利_润93">'[8]M-5C'!$B$24</definedName>
    <definedName name="净_利_润94" localSheetId="0">'[7]M-5C'!$D$24</definedName>
    <definedName name="净_利_润94">'[8]M-5C'!$D$24</definedName>
    <definedName name="净_利_润95" localSheetId="0">'[7]M-5C'!$F$24</definedName>
    <definedName name="净_利_润95">'[8]M-5C'!$F$24</definedName>
    <definedName name="净资产合计93期初" localSheetId="0">[7]企业表一!$C$20</definedName>
    <definedName name="净资产合计93期初">[8]企业表一!$C$20</definedName>
    <definedName name="净资产合计93期末" localSheetId="0">[7]企业表一!$D$20</definedName>
    <definedName name="净资产合计93期末">[8]企业表一!$D$20</definedName>
    <definedName name="净资产合计94期初" localSheetId="0">[7]企业表一!$E$20</definedName>
    <definedName name="净资产合计94期初">[8]企业表一!$E$20</definedName>
    <definedName name="净资产合计94期末" localSheetId="0">[7]企业表一!$F$20</definedName>
    <definedName name="净资产合计94期末">[8]企业表一!$F$20</definedName>
    <definedName name="净资产合计95期初" localSheetId="0">[7]企业表一!$G$20</definedName>
    <definedName name="净资产合计95期初">[8]企业表一!$G$20</definedName>
    <definedName name="净资产合计95期末" localSheetId="0">[7]企业表一!$H$20</definedName>
    <definedName name="净资产合计95期末">[8]企业表一!$H$20</definedName>
    <definedName name="利_润_总_额93" localSheetId="0">'[7]M-5A'!$B$10</definedName>
    <definedName name="利_润_总_额93">'[8]M-5A'!$B$10</definedName>
    <definedName name="利_润_总_额94" localSheetId="0">'[7]M-5A'!$C$10</definedName>
    <definedName name="利_润_总_额94">'[8]M-5A'!$C$10</definedName>
    <definedName name="利_润_总_额95" localSheetId="0">'[7]M-5A'!$D$10</definedName>
    <definedName name="利_润_总_额95">'[8]M-5A'!$D$10</definedName>
    <definedName name="流_动_资_产93" localSheetId="0">'[7]M-5A'!$B$15</definedName>
    <definedName name="流_动_资_产93">'[8]M-5A'!$B$15</definedName>
    <definedName name="流_动_资_产94" localSheetId="0">'[7]M-5A'!$C$15</definedName>
    <definedName name="流_动_资_产94">'[8]M-5A'!$C$15</definedName>
    <definedName name="流_动_资_产95" localSheetId="0">'[7]M-5A'!$D$15</definedName>
    <definedName name="流_动_资_产95">'[8]M-5A'!$D$15</definedName>
    <definedName name="流动负债93期末" localSheetId="0">[7]企业表一!$D$15</definedName>
    <definedName name="流动负债93期末">[8]企业表一!$D$15</definedName>
    <definedName name="流动负债94期末" localSheetId="0">[7]企业表一!$F$15</definedName>
    <definedName name="流动负债94期末">[8]企业表一!$F$15</definedName>
    <definedName name="流动负债95期末" localSheetId="0">[7]企业表一!$H$15</definedName>
    <definedName name="流动负债95期末">[8]企业表一!$H$15</definedName>
    <definedName name="请问">#REF!</definedName>
    <definedName name="速_动_资_产93" localSheetId="0">'[7]M-5A'!$B$14</definedName>
    <definedName name="速_动_资_产93">'[8]M-5A'!$B$14</definedName>
    <definedName name="速_动_资_产94" localSheetId="0">'[7]M-5A'!$C$14</definedName>
    <definedName name="速_动_资_产94">'[8]M-5A'!$C$14</definedName>
    <definedName name="速_动_资_产95" localSheetId="0">'[7]M-5A'!$D$14</definedName>
    <definedName name="速_动_资_产95">'[8]M-5A'!$D$14</definedName>
    <definedName name="所处行业">1</definedName>
    <definedName name="通信" localSheetId="0">#REF!</definedName>
    <definedName name="通信">#REF!</definedName>
    <definedName name="武汉" hidden="1">[1]eqpmad2!#REF!</definedName>
    <definedName name="应付债券审定表" localSheetId="0">#REF!</definedName>
    <definedName name="应付债券审定表">#REF!</definedName>
    <definedName name="应会" localSheetId="0">#REF!</definedName>
    <definedName name="应会">#REF!</definedName>
    <definedName name="应收帐款93期初" localSheetId="0">[7]企业表一!$C$6</definedName>
    <definedName name="应收帐款93期初">[8]企业表一!$C$6</definedName>
    <definedName name="应收帐款93期末" localSheetId="0">[7]企业表一!$D$6</definedName>
    <definedName name="应收帐款93期末">[8]企业表一!$D$6</definedName>
    <definedName name="应收帐款94期初" localSheetId="0">[7]企业表一!$E$6</definedName>
    <definedName name="应收帐款94期初">[8]企业表一!$E$6</definedName>
    <definedName name="应收帐款94期末" localSheetId="0">[7]企业表一!$F$6</definedName>
    <definedName name="应收帐款94期末">[8]企业表一!$F$6</definedName>
    <definedName name="应收帐款95期初" localSheetId="0">[7]企业表一!$G$6</definedName>
    <definedName name="应收帐款95期初">[8]企业表一!$G$6</definedName>
    <definedName name="应收帐款95期末" localSheetId="0">[7]企业表一!$H$6</definedName>
    <definedName name="应收帐款95期末">[8]企业表一!$H$6</definedName>
    <definedName name="在建工程帐0209.dbf" localSheetId="0">#REF!</definedName>
    <definedName name="在建工程帐0209.dbf">#REF!</definedName>
    <definedName name="在建工程帐2001.dbf" localSheetId="0">#REF!</definedName>
    <definedName name="在建工程帐2001.dbf">#REF!</definedName>
    <definedName name="资产ye2001.dbf" localSheetId="0">#REF!</definedName>
    <definedName name="资产ye2001.dbf">#REF!</definedName>
    <definedName name="资产合计93期初" localSheetId="0">[7]企业表一!$C$14</definedName>
    <definedName name="资产合计93期初">[8]企业表一!$C$14</definedName>
    <definedName name="资产合计93期末" localSheetId="0">[7]企业表一!$D$14</definedName>
    <definedName name="资产合计93期末">[8]企业表一!$D$14</definedName>
    <definedName name="资产合计94期初" localSheetId="0">[7]企业表一!$E$14</definedName>
    <definedName name="资产合计94期初">[8]企业表一!$E$14</definedName>
    <definedName name="资产合计94期末" localSheetId="0">[7]企业表一!$F$14</definedName>
    <definedName name="资产合计94期末">[8]企业表一!$F$14</definedName>
    <definedName name="资产合计95期初" localSheetId="0">[7]企业表一!$G$14</definedName>
    <definedName name="资产合计95期初">[8]企业表一!$G$14</definedName>
    <definedName name="资产合计95期末" localSheetId="0">[7]企业表一!$H$14</definedName>
    <definedName name="资产合计95期末">[8]企业表一!$H$14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B32" i="2"/>
  <c r="B28" i="2"/>
  <c r="B27" i="2"/>
  <c r="B25" i="2"/>
  <c r="B17" i="2"/>
  <c r="B11" i="2"/>
  <c r="D79" i="1"/>
  <c r="D74" i="1"/>
  <c r="D14" i="1"/>
  <c r="D15" i="1" s="1"/>
  <c r="D12" i="1"/>
  <c r="B24" i="2"/>
  <c r="D90" i="1"/>
  <c r="D69" i="1"/>
  <c r="D58" i="1"/>
  <c r="D56" i="1"/>
  <c r="D40" i="1"/>
  <c r="D18" i="1"/>
  <c r="D19" i="1" s="1"/>
  <c r="D21" i="1" s="1"/>
  <c r="B41" i="2"/>
  <c r="B39" i="2" l="1"/>
  <c r="D30" i="1"/>
  <c r="D27" i="1"/>
  <c r="B10" i="2"/>
  <c r="D95" i="1"/>
  <c r="B13" i="2"/>
  <c r="B60" i="2"/>
  <c r="B9" i="2"/>
  <c r="B14" i="2"/>
  <c r="B30" i="2"/>
  <c r="B26" i="2"/>
  <c r="B31" i="2"/>
  <c r="B55" i="2" l="1"/>
  <c r="D37" i="1"/>
  <c r="D31" i="1"/>
  <c r="D34" i="1" s="1"/>
  <c r="D44" i="1" l="1"/>
  <c r="D45" i="1" s="1"/>
  <c r="D48" i="1" s="1"/>
  <c r="D38" i="1"/>
  <c r="D41" i="1" s="1"/>
  <c r="D64" i="1" l="1"/>
  <c r="B29" i="2"/>
  <c r="B12" i="2"/>
  <c r="B15" i="2" l="1"/>
  <c r="B59" i="2" l="1"/>
  <c r="B42" i="2"/>
  <c r="B58" i="2"/>
  <c r="B43" i="2"/>
  <c r="B40" i="2"/>
  <c r="B56" i="2"/>
  <c r="B62" i="2" s="1"/>
  <c r="B63" i="2" s="1"/>
  <c r="B47" i="2" l="1"/>
  <c r="B50" i="2" s="1"/>
  <c r="B51" i="2" s="1"/>
  <c r="B33" i="2"/>
</calcChain>
</file>

<file path=xl/sharedStrings.xml><?xml version="1.0" encoding="utf-8"?>
<sst xmlns="http://schemas.openxmlformats.org/spreadsheetml/2006/main" count="151" uniqueCount="107">
  <si>
    <t>所得税调整事项说明</t>
    <phoneticPr fontId="4" type="noConversion"/>
  </si>
  <si>
    <r>
      <t>1</t>
    </r>
    <r>
      <rPr>
        <sz val="10"/>
        <rFont val="宋体"/>
        <family val="3"/>
        <charset val="134"/>
      </rPr>
      <t>、</t>
    </r>
    <phoneticPr fontId="4" type="noConversion"/>
  </si>
  <si>
    <r>
      <rPr>
        <sz val="10"/>
        <rFont val="宋体"/>
        <family val="3"/>
        <charset val="134"/>
      </rPr>
      <t>本期发生额与报表、总账、明细账核对一致；</t>
    </r>
    <phoneticPr fontId="4" type="noConversion"/>
  </si>
  <si>
    <r>
      <t>2</t>
    </r>
    <r>
      <rPr>
        <sz val="10"/>
        <rFont val="宋体"/>
        <family val="3"/>
        <charset val="134"/>
      </rPr>
      <t>、</t>
    </r>
    <phoneticPr fontId="4" type="noConversion"/>
  </si>
  <si>
    <r>
      <rPr>
        <sz val="10"/>
        <rFont val="宋体"/>
        <family val="3"/>
        <charset val="134"/>
      </rPr>
      <t>本期纳税调增：</t>
    </r>
    <phoneticPr fontId="4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</si>
  <si>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</t>
    </r>
    <phoneticPr fontId="4" type="noConversion"/>
  </si>
  <si>
    <r>
      <rPr>
        <sz val="10"/>
        <rFont val="宋体"/>
        <family val="3"/>
        <charset val="134"/>
      </rPr>
      <t>本期资产减值损失的增加额：</t>
    </r>
    <phoneticPr fontId="4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</si>
  <si>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）</t>
    </r>
    <phoneticPr fontId="4" type="noConversion"/>
  </si>
  <si>
    <t>业务招待费纳税调整：</t>
    <phoneticPr fontId="4" type="noConversion"/>
  </si>
  <si>
    <t>销售收入：</t>
  </si>
  <si>
    <r>
      <rPr>
        <sz val="10"/>
        <rFont val="宋体"/>
        <family val="3"/>
        <charset val="134"/>
      </rPr>
      <t>销售收入的</t>
    </r>
    <r>
      <rPr>
        <sz val="10"/>
        <rFont val="Times New Roman"/>
        <family val="1"/>
      </rPr>
      <t>0.5%</t>
    </r>
    <r>
      <rPr>
        <sz val="10"/>
        <rFont val="宋体"/>
        <family val="3"/>
        <charset val="134"/>
      </rPr>
      <t>限额：</t>
    </r>
  </si>
  <si>
    <t>实际发生额：</t>
  </si>
  <si>
    <r>
      <rPr>
        <sz val="10"/>
        <rFont val="宋体"/>
        <family val="3"/>
        <charset val="134"/>
      </rPr>
      <t>实际发生额的</t>
    </r>
    <r>
      <rPr>
        <sz val="10"/>
        <rFont val="Times New Roman"/>
        <family val="1"/>
      </rPr>
      <t>60%</t>
    </r>
    <r>
      <rPr>
        <sz val="10"/>
        <rFont val="宋体"/>
        <family val="3"/>
        <charset val="134"/>
      </rPr>
      <t>：</t>
    </r>
  </si>
  <si>
    <t>调增额：</t>
  </si>
  <si>
    <t>（3）</t>
    <phoneticPr fontId="4" type="noConversion"/>
  </si>
  <si>
    <t>广告费调整：</t>
    <phoneticPr fontId="4" type="noConversion"/>
  </si>
  <si>
    <r>
      <rPr>
        <sz val="10"/>
        <rFont val="宋体"/>
        <family val="3"/>
        <charset val="134"/>
      </rPr>
      <t>销售收入的</t>
    </r>
    <r>
      <rPr>
        <sz val="10"/>
        <rFont val="Times New Roman"/>
        <family val="1"/>
      </rPr>
      <t>15%</t>
    </r>
    <r>
      <rPr>
        <sz val="10"/>
        <rFont val="宋体"/>
        <family val="3"/>
        <charset val="134"/>
      </rPr>
      <t>限额：</t>
    </r>
    <phoneticPr fontId="4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</si>
  <si>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）</t>
    </r>
    <phoneticPr fontId="4" type="noConversion"/>
  </si>
  <si>
    <t>薪酬调整</t>
    <phoneticPr fontId="4" type="noConversion"/>
  </si>
  <si>
    <t>①工资纳税调整：</t>
    <phoneticPr fontId="4" type="noConversion"/>
  </si>
  <si>
    <t>工资本期计提金额：</t>
    <phoneticPr fontId="4" type="noConversion"/>
  </si>
  <si>
    <t>工资本期及申报前发放金额：</t>
    <phoneticPr fontId="4" type="noConversion"/>
  </si>
  <si>
    <t>调增额：</t>
    <phoneticPr fontId="4" type="noConversion"/>
  </si>
  <si>
    <t>②福利费纳税调整：</t>
    <phoneticPr fontId="4" type="noConversion"/>
  </si>
  <si>
    <t>本期工资总额：</t>
    <phoneticPr fontId="4" type="noConversion"/>
  </si>
  <si>
    <t>A</t>
    <phoneticPr fontId="4" type="noConversion"/>
  </si>
  <si>
    <t>福利费税前扣除限额：</t>
    <phoneticPr fontId="4" type="noConversion"/>
  </si>
  <si>
    <t>B=A*14%</t>
    <phoneticPr fontId="4" type="noConversion"/>
  </si>
  <si>
    <t>福利费本期计提金额：</t>
    <phoneticPr fontId="4" type="noConversion"/>
  </si>
  <si>
    <t>福利费本期实际发生额：</t>
    <phoneticPr fontId="4" type="noConversion"/>
  </si>
  <si>
    <t>调整额：</t>
    <phoneticPr fontId="4" type="noConversion"/>
  </si>
  <si>
    <t>③职教费纳税调整：</t>
    <phoneticPr fontId="4" type="noConversion"/>
  </si>
  <si>
    <t>本期工资总额：</t>
  </si>
  <si>
    <t>职教费税前扣除限额：</t>
    <phoneticPr fontId="4" type="noConversion"/>
  </si>
  <si>
    <t>B=A*8%</t>
    <phoneticPr fontId="4" type="noConversion"/>
  </si>
  <si>
    <t>职教费本期计提金额：</t>
    <phoneticPr fontId="4" type="noConversion"/>
  </si>
  <si>
    <t>职教费本期实际发生额：</t>
    <phoneticPr fontId="4" type="noConversion"/>
  </si>
  <si>
    <t>④工会经费：</t>
    <phoneticPr fontId="4" type="noConversion"/>
  </si>
  <si>
    <r>
      <rPr>
        <sz val="10"/>
        <rFont val="宋体"/>
        <family val="3"/>
        <charset val="134"/>
      </rPr>
      <t>工会经费税前扣除限额：</t>
    </r>
    <phoneticPr fontId="4" type="noConversion"/>
  </si>
  <si>
    <r>
      <rPr>
        <sz val="10"/>
        <rFont val="宋体"/>
        <family val="3"/>
        <charset val="134"/>
      </rPr>
      <t>工会经费费本期计提金额：</t>
    </r>
    <phoneticPr fontId="4" type="noConversion"/>
  </si>
  <si>
    <r>
      <rPr>
        <sz val="10"/>
        <rFont val="宋体"/>
        <family val="3"/>
        <charset val="134"/>
      </rPr>
      <t>工会经费费本期实际发生额：</t>
    </r>
    <phoneticPr fontId="4" type="noConversion"/>
  </si>
  <si>
    <t>（5）</t>
    <phoneticPr fontId="4" type="noConversion"/>
  </si>
  <si>
    <t>行政罚金及滞纳金</t>
  </si>
  <si>
    <t>本期行政罚金及滞纳金调增金额：</t>
    <phoneticPr fontId="4" type="noConversion"/>
  </si>
  <si>
    <t>（6）</t>
    <phoneticPr fontId="4" type="noConversion"/>
  </si>
  <si>
    <t>捐赠支出</t>
    <phoneticPr fontId="4" type="noConversion"/>
  </si>
  <si>
    <t>利润总额：</t>
    <phoneticPr fontId="4" type="noConversion"/>
  </si>
  <si>
    <t>以前年度结转可扣除的捐赠额：</t>
    <phoneticPr fontId="4" type="noConversion"/>
  </si>
  <si>
    <t>扣除限额：</t>
    <phoneticPr fontId="4" type="noConversion"/>
  </si>
  <si>
    <t>实际发生额：</t>
    <phoneticPr fontId="4" type="noConversion"/>
  </si>
  <si>
    <t>（7）</t>
    <phoneticPr fontId="4" type="noConversion"/>
  </si>
  <si>
    <r>
      <rPr>
        <sz val="10"/>
        <rFont val="宋体"/>
        <family val="3"/>
        <charset val="134"/>
      </rPr>
      <t>赞助支出</t>
    </r>
    <phoneticPr fontId="4" type="noConversion"/>
  </si>
  <si>
    <t>本期纳税调增小计：</t>
    <phoneticPr fontId="4" type="noConversion"/>
  </si>
  <si>
    <r>
      <t>3</t>
    </r>
    <r>
      <rPr>
        <sz val="10"/>
        <rFont val="宋体"/>
        <family val="3"/>
        <charset val="134"/>
      </rPr>
      <t>、</t>
    </r>
    <phoneticPr fontId="4" type="noConversion"/>
  </si>
  <si>
    <r>
      <rPr>
        <sz val="10"/>
        <rFont val="宋体"/>
        <family val="3"/>
        <charset val="134"/>
      </rPr>
      <t>本期纳税调减：</t>
    </r>
    <phoneticPr fontId="4" type="noConversion"/>
  </si>
  <si>
    <t>权益法核算的长期股权投资确认的投资收益：</t>
    <phoneticPr fontId="4" type="noConversion"/>
  </si>
  <si>
    <t>调减额：</t>
    <phoneticPr fontId="4" type="noConversion"/>
  </si>
  <si>
    <t>本期纳税调减额小计：</t>
    <phoneticPr fontId="4" type="noConversion"/>
  </si>
  <si>
    <r>
      <t>4</t>
    </r>
    <r>
      <rPr>
        <sz val="10"/>
        <rFont val="宋体"/>
        <family val="3"/>
        <charset val="134"/>
      </rPr>
      <t>、</t>
    </r>
    <phoneticPr fontId="4" type="noConversion"/>
  </si>
  <si>
    <t>免税、减计收入及加计扣除：</t>
    <phoneticPr fontId="4" type="noConversion"/>
  </si>
  <si>
    <t>国债利息、居民企业之间分红形成的投资收益</t>
    <phoneticPr fontId="4" type="noConversion"/>
  </si>
  <si>
    <t>（2）</t>
    <phoneticPr fontId="4" type="noConversion"/>
  </si>
  <si>
    <t>研发费用加计扣除</t>
    <phoneticPr fontId="4" type="noConversion"/>
  </si>
  <si>
    <t>本期发生额</t>
    <phoneticPr fontId="13" type="noConversion"/>
  </si>
  <si>
    <t>加计扣除比例</t>
    <phoneticPr fontId="13" type="noConversion"/>
  </si>
  <si>
    <r>
      <rPr>
        <sz val="10"/>
        <rFont val="宋体"/>
        <family val="3"/>
        <charset val="134"/>
      </rPr>
      <t>制造业已经提高到</t>
    </r>
    <r>
      <rPr>
        <sz val="10"/>
        <rFont val="Times New Roman"/>
        <family val="1"/>
      </rPr>
      <t>100%</t>
    </r>
    <phoneticPr fontId="13" type="noConversion"/>
  </si>
  <si>
    <t>安置残疾人员的工资</t>
    <phoneticPr fontId="4" type="noConversion"/>
  </si>
  <si>
    <t>减免所得税额小计：</t>
    <phoneticPr fontId="4" type="noConversion"/>
  </si>
  <si>
    <r>
      <t>5</t>
    </r>
    <r>
      <rPr>
        <sz val="10"/>
        <rFont val="宋体"/>
        <family val="3"/>
        <charset val="134"/>
      </rPr>
      <t>、</t>
    </r>
    <phoneticPr fontId="4" type="noConversion"/>
  </si>
  <si>
    <t>弥补以前年度亏损</t>
  </si>
  <si>
    <r>
      <t>6</t>
    </r>
    <r>
      <rPr>
        <sz val="10"/>
        <rFont val="宋体"/>
        <family val="3"/>
        <charset val="134"/>
      </rPr>
      <t>、</t>
    </r>
    <phoneticPr fontId="4" type="noConversion"/>
  </si>
  <si>
    <t>减免所得税额</t>
    <phoneticPr fontId="4" type="noConversion"/>
  </si>
  <si>
    <t>高新、小型微利企业减免所得税额：</t>
    <phoneticPr fontId="4" type="noConversion"/>
  </si>
  <si>
    <t>会计利润与所得税费用调整过程</t>
    <phoneticPr fontId="13" type="noConversion"/>
  </si>
  <si>
    <t>一、单体</t>
    <phoneticPr fontId="13" type="noConversion"/>
  </si>
  <si>
    <t>1、把测算过程用表格体现出来</t>
    <phoneticPr fontId="13" type="noConversion"/>
  </si>
  <si>
    <t>项目</t>
    <phoneticPr fontId="13" type="noConversion"/>
  </si>
  <si>
    <t>金额</t>
    <phoneticPr fontId="13" type="noConversion"/>
  </si>
  <si>
    <t>利润总额</t>
    <phoneticPr fontId="13" type="noConversion"/>
  </si>
  <si>
    <t>递延所得税费用的影响</t>
    <phoneticPr fontId="13" type="noConversion"/>
  </si>
  <si>
    <t>业务招待费的影响</t>
    <phoneticPr fontId="13" type="noConversion"/>
  </si>
  <si>
    <t>工会经费的影响</t>
    <phoneticPr fontId="13" type="noConversion"/>
  </si>
  <si>
    <t>罚款的影响</t>
    <phoneticPr fontId="13" type="noConversion"/>
  </si>
  <si>
    <t>研发费加计扣除的影响</t>
    <phoneticPr fontId="13" type="noConversion"/>
  </si>
  <si>
    <t>税率（15%）</t>
    <phoneticPr fontId="13" type="noConversion"/>
  </si>
  <si>
    <t>当期所得税费用</t>
    <phoneticPr fontId="13" type="noConversion"/>
  </si>
  <si>
    <t>验证</t>
    <phoneticPr fontId="13" type="noConversion"/>
  </si>
  <si>
    <t>2、换成附注的格式</t>
    <phoneticPr fontId="13" type="noConversion"/>
  </si>
  <si>
    <t>按母公司适用税率计算的所得税费用</t>
    <phoneticPr fontId="13" type="noConversion"/>
  </si>
  <si>
    <t>3、加入递延所得税和以前年度所得税的影响</t>
    <phoneticPr fontId="13" type="noConversion"/>
  </si>
  <si>
    <t>研发支出加计扣除的所得税影响</t>
    <phoneticPr fontId="13" type="noConversion"/>
  </si>
  <si>
    <t>调整以前期间所得税的影响</t>
  </si>
  <si>
    <t>所得税费用</t>
    <phoneticPr fontId="13" type="noConversion"/>
  </si>
  <si>
    <t>4、换成附注披露的项目</t>
    <phoneticPr fontId="13" type="noConversion"/>
  </si>
  <si>
    <t>①利润总额</t>
    <phoneticPr fontId="13" type="noConversion"/>
  </si>
  <si>
    <t>②按母公司适用税率计算的所得税费用</t>
    <phoneticPr fontId="13" type="noConversion"/>
  </si>
  <si>
    <t>③递延所得税费用的影响</t>
    <phoneticPr fontId="13" type="noConversion"/>
  </si>
  <si>
    <t>④不可抵扣的成本、费用和损失的影响</t>
    <phoneticPr fontId="13" type="noConversion"/>
  </si>
  <si>
    <t>⑥研发支出加计扣除的所得税影响</t>
    <phoneticPr fontId="13" type="noConversion"/>
  </si>
  <si>
    <t>⑦调整以前期间所得税的影响</t>
    <phoneticPr fontId="13" type="noConversion"/>
  </si>
  <si>
    <t>⑨所得税费用</t>
    <phoneticPr fontId="13" type="noConversion"/>
  </si>
  <si>
    <t>公允价值变动收益</t>
    <phoneticPr fontId="4" type="noConversion"/>
  </si>
  <si>
    <r>
      <rPr>
        <sz val="10"/>
        <rFont val="宋体"/>
        <family val="3"/>
        <charset val="134"/>
      </rPr>
      <t>公允价值变动收益</t>
    </r>
    <r>
      <rPr>
        <sz val="10"/>
        <rFont val="Times New Roman"/>
        <family val="1"/>
      </rPr>
      <t/>
    </r>
    <phoneticPr fontId="3" type="noConversion"/>
  </si>
  <si>
    <t>公允价值变动收益</t>
    <phoneticPr fontId="3" type="noConversion"/>
  </si>
  <si>
    <t>应纳税所得额</t>
    <phoneticPr fontId="13" type="noConversion"/>
  </si>
  <si>
    <t>⑤递延所得税费用的影响</t>
    <phoneticPr fontId="13" type="noConversion"/>
  </si>
  <si>
    <t>小于100万2.5%，100万到300万5%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</si>
</sst>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5">
    <font>
      <sz val="10"/>
      <color theme="1"/>
      <name val="Times New Roman"/>
      <family val="2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Times New Roman"/>
      <family val="2"/>
      <charset val="134"/>
    </font>
    <font>
      <sz val="9"/>
      <name val="宋体"/>
      <family val="3"/>
      <charset val="134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3"/>
      <charset val="134"/>
    </font>
    <font>
      <sz val="10"/>
      <name val="宋体"/>
      <family val="3"/>
      <charset val="134"/>
    </font>
    <font>
      <sz val="10"/>
      <color indexed="10"/>
      <name val="Times New Roman"/>
      <family val="1"/>
    </font>
    <font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Times New Roman"/>
      <family val="3"/>
      <charset val="134"/>
    </font>
    <font>
      <sz val="11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4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  <font>
      <sz val="16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Times New Roman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5" fillId="0" borderId="0"/>
    <xf numFmtId="0" fontId="1" fillId="0" borderId="0"/>
    <xf numFmtId="43" fontId="15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43" fontId="6" fillId="0" borderId="0" xfId="3" applyFont="1" applyAlignment="1">
      <alignment horizontal="right" vertical="top"/>
    </xf>
    <xf numFmtId="43" fontId="6" fillId="0" borderId="0" xfId="3" applyFont="1" applyAlignment="1">
      <alignment horizontal="left"/>
    </xf>
    <xf numFmtId="43" fontId="11" fillId="0" borderId="0" xfId="3" applyFont="1" applyAlignment="1">
      <alignment horizontal="right" vertical="top"/>
    </xf>
    <xf numFmtId="43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49" fontId="6" fillId="0" borderId="0" xfId="2" applyNumberFormat="1" applyFont="1" applyAlignment="1">
      <alignment horizontal="right"/>
    </xf>
    <xf numFmtId="43" fontId="6" fillId="0" borderId="0" xfId="3" applyFont="1" applyAlignment="1">
      <alignment horizontal="right"/>
    </xf>
    <xf numFmtId="43" fontId="6" fillId="2" borderId="0" xfId="3" applyFont="1" applyFill="1" applyAlignment="1">
      <alignment horizontal="center"/>
    </xf>
    <xf numFmtId="43" fontId="6" fillId="0" borderId="0" xfId="3" applyFont="1"/>
    <xf numFmtId="43" fontId="11" fillId="0" borderId="0" xfId="3" applyFont="1"/>
    <xf numFmtId="43" fontId="11" fillId="0" borderId="0" xfId="3" applyFont="1" applyAlignment="1">
      <alignment horizontal="left"/>
    </xf>
    <xf numFmtId="43" fontId="6" fillId="0" borderId="0" xfId="3" applyFont="1" applyAlignment="1">
      <alignment horizontal="center" wrapText="1"/>
    </xf>
    <xf numFmtId="43" fontId="11" fillId="0" borderId="0" xfId="3" applyFont="1" applyAlignment="1">
      <alignment wrapText="1"/>
    </xf>
    <xf numFmtId="49" fontId="10" fillId="0" borderId="0" xfId="2" applyNumberFormat="1" applyFont="1" applyAlignment="1">
      <alignment horizontal="right"/>
    </xf>
    <xf numFmtId="43" fontId="10" fillId="0" borderId="0" xfId="3" applyFont="1"/>
    <xf numFmtId="4" fontId="6" fillId="0" borderId="0" xfId="2" applyNumberFormat="1" applyFont="1"/>
    <xf numFmtId="43" fontId="6" fillId="0" borderId="0" xfId="3" applyFont="1" applyFill="1" applyAlignment="1">
      <alignment horizontal="right"/>
    </xf>
    <xf numFmtId="43" fontId="6" fillId="0" borderId="0" xfId="3" applyFont="1" applyFill="1" applyAlignment="1">
      <alignment horizontal="center"/>
    </xf>
    <xf numFmtId="43" fontId="6" fillId="0" borderId="0" xfId="3" applyFont="1" applyFill="1"/>
    <xf numFmtId="0" fontId="10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43" fontId="6" fillId="2" borderId="0" xfId="3" applyFont="1" applyFill="1" applyAlignment="1">
      <alignment horizontal="left"/>
    </xf>
    <xf numFmtId="43" fontId="10" fillId="0" borderId="0" xfId="3" applyFont="1" applyAlignment="1">
      <alignment horizontal="center"/>
    </xf>
    <xf numFmtId="0" fontId="1" fillId="0" borderId="0" xfId="2"/>
    <xf numFmtId="43" fontId="10" fillId="0" borderId="0" xfId="3" applyFont="1" applyFill="1" applyAlignment="1">
      <alignment horizontal="right"/>
    </xf>
    <xf numFmtId="43" fontId="10" fillId="0" borderId="0" xfId="3" applyFont="1" applyAlignment="1">
      <alignment horizontal="right"/>
    </xf>
    <xf numFmtId="43" fontId="6" fillId="0" borderId="0" xfId="4" applyNumberFormat="1" applyFont="1"/>
    <xf numFmtId="43" fontId="10" fillId="0" borderId="0" xfId="3" applyFont="1" applyAlignment="1">
      <alignment horizontal="left"/>
    </xf>
    <xf numFmtId="0" fontId="6" fillId="0" borderId="0" xfId="4" applyFont="1"/>
    <xf numFmtId="43" fontId="7" fillId="0" borderId="0" xfId="3" applyFont="1" applyAlignment="1">
      <alignment horizontal="right"/>
    </xf>
    <xf numFmtId="43" fontId="6" fillId="0" borderId="0" xfId="2" applyNumberFormat="1" applyFont="1"/>
    <xf numFmtId="43" fontId="6" fillId="0" borderId="0" xfId="5" applyFont="1" applyAlignment="1"/>
    <xf numFmtId="0" fontId="10" fillId="0" borderId="0" xfId="4" applyFont="1"/>
    <xf numFmtId="9" fontId="6" fillId="0" borderId="0" xfId="4" applyNumberFormat="1" applyFont="1"/>
    <xf numFmtId="43" fontId="14" fillId="0" borderId="0" xfId="3" applyFont="1"/>
    <xf numFmtId="43" fontId="8" fillId="0" borderId="0" xfId="3" applyFont="1" applyAlignment="1">
      <alignment horizontal="right"/>
    </xf>
    <xf numFmtId="0" fontId="10" fillId="0" borderId="0" xfId="2" applyFont="1"/>
    <xf numFmtId="0" fontId="10" fillId="0" borderId="0" xfId="2" applyFont="1" applyAlignment="1">
      <alignment horizontal="right"/>
    </xf>
    <xf numFmtId="0" fontId="15" fillId="0" borderId="0" xfId="6"/>
    <xf numFmtId="0" fontId="17" fillId="3" borderId="0" xfId="6" applyFont="1" applyFill="1"/>
    <xf numFmtId="0" fontId="17" fillId="0" borderId="0" xfId="6" applyFont="1"/>
    <xf numFmtId="0" fontId="18" fillId="0" borderId="0" xfId="6" applyFont="1"/>
    <xf numFmtId="0" fontId="19" fillId="0" borderId="1" xfId="6" applyFont="1" applyBorder="1" applyAlignment="1">
      <alignment horizontal="center"/>
    </xf>
    <xf numFmtId="0" fontId="20" fillId="0" borderId="1" xfId="7" applyFont="1" applyBorder="1" applyAlignment="1">
      <alignment horizontal="left" vertical="center"/>
    </xf>
    <xf numFmtId="43" fontId="20" fillId="0" borderId="1" xfId="8" applyFont="1" applyFill="1" applyBorder="1" applyAlignment="1">
      <alignment horizontal="center" vertical="center" shrinkToFit="1"/>
    </xf>
    <xf numFmtId="43" fontId="17" fillId="0" borderId="0" xfId="6" applyNumberFormat="1" applyFont="1"/>
    <xf numFmtId="9" fontId="20" fillId="0" borderId="1" xfId="5" applyNumberFormat="1" applyFont="1" applyFill="1" applyBorder="1" applyAlignment="1">
      <alignment horizontal="center" vertical="center" shrinkToFit="1"/>
    </xf>
    <xf numFmtId="0" fontId="19" fillId="0" borderId="0" xfId="6" applyFont="1"/>
    <xf numFmtId="43" fontId="19" fillId="3" borderId="0" xfId="6" applyNumberFormat="1" applyFont="1" applyFill="1"/>
    <xf numFmtId="0" fontId="19" fillId="3" borderId="0" xfId="6" applyFont="1" applyFill="1"/>
    <xf numFmtId="43" fontId="19" fillId="3" borderId="0" xfId="1" applyFont="1" applyFill="1" applyAlignment="1"/>
    <xf numFmtId="0" fontId="19" fillId="0" borderId="1" xfId="6" applyFont="1" applyBorder="1"/>
    <xf numFmtId="43" fontId="19" fillId="0" borderId="1" xfId="1" applyFont="1" applyBorder="1" applyAlignment="1"/>
    <xf numFmtId="0" fontId="22" fillId="0" borderId="0" xfId="6" applyFont="1"/>
    <xf numFmtId="43" fontId="19" fillId="0" borderId="1" xfId="6" applyNumberFormat="1" applyFont="1" applyBorder="1"/>
    <xf numFmtId="0" fontId="23" fillId="0" borderId="0" xfId="6" applyFont="1"/>
    <xf numFmtId="43" fontId="14" fillId="0" borderId="0" xfId="3" applyFont="1" applyAlignment="1">
      <alignment horizontal="right"/>
    </xf>
    <xf numFmtId="10" fontId="18" fillId="0" borderId="0" xfId="9" applyNumberFormat="1" applyFont="1" applyAlignment="1"/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16" fillId="0" borderId="0" xfId="6" applyFont="1" applyAlignment="1">
      <alignment horizontal="center"/>
    </xf>
  </cellXfs>
  <cellStyles count="10">
    <cellStyle name="百分比" xfId="9" builtinId="5"/>
    <cellStyle name="常规" xfId="0" builtinId="0"/>
    <cellStyle name="常规 2 2" xfId="2" xr:uid="{007559A5-E392-47CF-8A04-B9FBED101E91}"/>
    <cellStyle name="常规 7" xfId="6" xr:uid="{454F1C2B-CBA5-4AD2-A694-518F705265C5}"/>
    <cellStyle name="常规_2000年11 12月工资、福利 2" xfId="4" xr:uid="{6F6E8547-BA39-4D12-9679-D5D0C05C8FB2}"/>
    <cellStyle name="常规_Sheet1" xfId="7" xr:uid="{AE91CDBA-A87C-42F0-9055-8A1583244B52}"/>
    <cellStyle name="千位分隔" xfId="1" builtinId="3"/>
    <cellStyle name="千位分隔 2" xfId="5" xr:uid="{1F04EA4F-39FF-4F89-91F7-CE294182E118}"/>
    <cellStyle name="千位分隔 2 2" xfId="3" xr:uid="{004A2FC0-9FB6-44F0-ABE1-C2D9EB51247F}"/>
    <cellStyle name="千位分隔 4" xfId="8" xr:uid="{9E2D5651-0FA9-43A7-BC65-0A632BCBD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y\&#26032;&#25991;&#20214;10\2011&#24180;&#24213;&#31295;&#20462;&#35746;\&#23454;&#36136;&#24615;&#24213;&#31295;&#65288;&#20462;&#35746;&#65289;\2010&#24180;&#26631;&#20934;&#29256;&#23457;&#35745;&#24037;&#20316;&#24213;&#31295;&#65288;12-28)\E&#65293;H%20&#23454;&#36136;&#24615;&#31243;&#24207;&#24037;&#20316;&#24213;&#31295;\&#27969;&#21160;&#36164;&#20135;\E01%20&#36135;&#24065;&#36164;&#3732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\&#21326;&#26222;&#22825;&#20581;&#20250;&#35745;&#24072;&#20107;&#21153;&#25152;\2011\&#24213;&#31295;&#20462;&#25913;-&#21271;&#20140;&#24635;&#25152;\2010&#24180;&#21033;&#23433;&#36798;&#26631;&#20934;&#29256;&#23457;&#35745;&#24037;&#20316;&#24213;&#31295;&#65288;12-28)\E&#65293;H%20&#23454;&#36136;&#24615;&#31243;&#24207;&#24037;&#20316;&#24213;&#31295;\&#27969;&#21160;&#36127;&#20538;\F07%20&#24212;&#20132;&#31246;&#361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32;&#25991;&#20214;10\2011&#24180;&#24213;&#31295;&#20462;&#35746;\&#23454;&#36136;&#24615;&#24213;&#31295;&#65288;&#20462;&#35746;&#65289;\2010&#24180;&#26631;&#20934;&#29256;&#23457;&#35745;&#24037;&#20316;&#24213;&#31295;&#65288;12-28)\E&#65293;H%20&#23454;&#36136;&#24615;&#31243;&#24207;&#24037;&#20316;&#24213;&#31295;\&#27969;&#21160;&#36164;&#20135;\E01%20&#36135;&#24065;&#36164;&#3732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&#23457;&#26680;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strator\Desktop\&#21508;&#31185;&#30446;&#24213;&#31295;\12&#25152;&#24471;&#31246;&#36153;&#29992;\01&#25152;&#24471;&#31246;&#36153;&#29992;&#24213;&#31295;.xlsx" TargetMode="External"/><Relationship Id="rId1" Type="http://schemas.openxmlformats.org/officeDocument/2006/relationships/externalLinkPath" Target="01&#25152;&#24471;&#31246;&#36153;&#29992;&#24213;&#3129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y\&#22825;&#20581;&#31243;&#24207;&#34920;\&#20998;&#26512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25;&#20581;&#31243;&#24207;&#34920;\&#20998;&#26512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y\&#24037;&#20316;\&#21326;&#26222;&#22825;&#20581;&#20250;&#35745;&#24072;&#20107;&#21153;&#25152;\2011\&#24213;&#31295;&#20462;&#25913;-&#21271;&#20140;&#24635;&#25152;\2010&#24180;&#21033;&#23433;&#36798;&#26631;&#20934;&#29256;&#23457;&#35745;&#24037;&#20316;&#24213;&#31295;&#65288;12-28)\E&#65293;H%20&#23454;&#36136;&#24615;&#31243;&#24207;&#24037;&#20316;&#24213;&#31295;\&#27969;&#21160;&#36127;&#20538;\F07%20&#24212;&#20132;&#31246;&#361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%20&#19975;&#22269;&#20307;&#32946;2016&#24180;&#25253;&#23457;&#35745;\05%20&#23454;&#36136;&#24615;&#31243;&#24207;&#24213;&#31295;\01%20&#19975;&#22269;&#20307;&#32946;\&#26041;&#30778;&#21644;&#25104;&#31435;&#21375;\07&#24212;&#20132;&#31246;&#36153;(2016)bj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y\01%20&#19975;&#22269;&#20307;&#32946;2016&#24180;&#25253;&#23457;&#35745;\05%20&#23454;&#36136;&#24615;&#31243;&#24207;&#24213;&#31295;\04%20&#24191;&#24030;&#19975;&#22269;\04-04&#38144;&#21806;&#36153;&#29992;&#65288;2016&#65289;%20-&#24191;&#24030;&#19975;&#222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nsjtempsheet"/>
      <sheetName val="程序表"/>
      <sheetName val="审定表"/>
      <sheetName val="明细表"/>
      <sheetName val="盘点表"/>
      <sheetName val="检查情况表"/>
      <sheetName val="银行函证控制表"/>
      <sheetName val="银行存款大额未达账项检查表"/>
      <sheetName val="银行存单检查表"/>
      <sheetName val="外币货币资金核查表"/>
      <sheetName val="附注(标准)"/>
      <sheetName val="附注(国资)"/>
      <sheetName val="银行询证函"/>
      <sheetName val="披露表"/>
      <sheetName val="B"/>
      <sheetName val="eqpmad2"/>
      <sheetName val="56271-2"/>
      <sheetName val="企业表一"/>
      <sheetName val="M-5C"/>
      <sheetName val="M-5A"/>
      <sheetName val="Quantity"/>
      <sheetName val="基本信息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程序表"/>
      <sheetName val="审定表"/>
      <sheetName val="明细表"/>
      <sheetName val="应交增值税明细表"/>
      <sheetName val="应交增值税销项税金测算表"/>
      <sheetName val="应交增值税进项税金测算表"/>
      <sheetName val="应交增值税进项税转出检查表"/>
      <sheetName val="营业税、消费税及附加税费测算表"/>
      <sheetName val="应缴土地使用税及房产税测算表"/>
      <sheetName val="土地增值税测算表"/>
      <sheetName val="资源税测算表"/>
      <sheetName val="其他代扣代缴税测算表"/>
      <sheetName val="其他税费测算表"/>
      <sheetName val="检查表"/>
      <sheetName val="披露表"/>
      <sheetName val="Sheet8"/>
      <sheetName val="56271-2"/>
      <sheetName val="企业表一"/>
      <sheetName val="M-5C"/>
      <sheetName val="M-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nsjtempsheet"/>
      <sheetName val="程序表"/>
      <sheetName val="审定表"/>
      <sheetName val="明细表"/>
      <sheetName val="盘点表"/>
      <sheetName val="检查情况表"/>
      <sheetName val="银行函证控制表"/>
      <sheetName val="银行存款大额未达账项检查表"/>
      <sheetName val="银行存单检查表"/>
      <sheetName val="外币货币资金核查表"/>
      <sheetName val="附注(标准)"/>
      <sheetName val="附注(国资)"/>
      <sheetName val="银行询证函"/>
      <sheetName val="披露表"/>
      <sheetName val="B"/>
      <sheetName val="eqpmad2"/>
      <sheetName val="56271-2"/>
      <sheetName val="企业表一"/>
      <sheetName val="M-5C"/>
      <sheetName val="M-5A"/>
      <sheetName val="Quantity"/>
      <sheetName val="基本信息"/>
      <sheetName val="科目表"/>
      <sheetName val="递延所得税负债程序表"/>
      <sheetName val="营业收入程序表"/>
      <sheetName val="原材料"/>
      <sheetName val="主营业务收入明细表"/>
      <sheetName val="货币资金明细表"/>
      <sheetName val="货币资金审定表"/>
      <sheetName val="投资收益审定表"/>
      <sheetName val="股东权益变动表"/>
      <sheetName val="#REF!"/>
      <sheetName val="查证1"/>
      <sheetName val="应收明细账"/>
      <sheetName val="其他应付单位往来"/>
      <sheetName val="递延所得税负债明细表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徐"/>
      <sheetName val="管理文件清单"/>
      <sheetName val="B"/>
      <sheetName val="目录"/>
      <sheetName val="应收票据"/>
      <sheetName val="应收账款"/>
      <sheetName val="预收账款"/>
      <sheetName val="应交税金"/>
      <sheetName val="其他应交款"/>
      <sheetName val="主营业务收入"/>
      <sheetName val="主营业务税金及附加"/>
      <sheetName val="其他业务利润"/>
      <sheetName val="营业费用"/>
      <sheetName val="预付账款"/>
      <sheetName val="固及累"/>
      <sheetName val="固减值"/>
      <sheetName val="工程物资"/>
      <sheetName val="在建工程"/>
      <sheetName val="在建减值"/>
      <sheetName val="固定清理"/>
      <sheetName val="应付票据"/>
      <sheetName val="应付账款"/>
      <sheetName val="存货"/>
      <sheetName val="生产成本"/>
      <sheetName val="制造费用"/>
      <sheetName val="劳务成本"/>
      <sheetName val="存货跌价准备"/>
      <sheetName val="代销商品款"/>
      <sheetName val="待摊费用"/>
      <sheetName val="应付工资"/>
      <sheetName val="应付福利费"/>
      <sheetName val="预提费用"/>
      <sheetName val="主营业务成本"/>
      <sheetName val="货币资金"/>
      <sheetName val="短期投资"/>
      <sheetName val="短期投资-委托贷款"/>
      <sheetName val="应收股利"/>
      <sheetName val="应收利息"/>
      <sheetName val="应收补贴款"/>
      <sheetName val="其他应收款"/>
      <sheetName val="长期股权投资"/>
      <sheetName val="长期股权投资明细表"/>
      <sheetName val="长期股权投资-减值准备"/>
      <sheetName val="长期债权投资"/>
      <sheetName val="长期债权投资减值准备"/>
      <sheetName val="无形资产"/>
      <sheetName val="长期待摊费用"/>
      <sheetName val="短期借款"/>
      <sheetName val="应付股利"/>
      <sheetName val="其他应付款"/>
      <sheetName val="内部往来"/>
      <sheetName val="预计负债"/>
      <sheetName val="长期借款"/>
      <sheetName val="应付债券"/>
      <sheetName val="长期应付款"/>
      <sheetName val="专项应付款"/>
      <sheetName val="其他长期负债"/>
      <sheetName val="递延税款"/>
      <sheetName val="一年内到期"/>
      <sheetName val="股本"/>
      <sheetName val="资本公积"/>
      <sheetName val="盈余公积"/>
      <sheetName val="未分配利润"/>
      <sheetName val="管理费用"/>
      <sheetName val="财务费用"/>
      <sheetName val="投资收益"/>
      <sheetName val="补贴收入"/>
      <sheetName val="营业外收入"/>
      <sheetName val="营业外支出"/>
      <sheetName val="所得税"/>
      <sheetName val="以前年度损益"/>
      <sheetName val="减值准备"/>
      <sheetName val="股东权益增减变动表"/>
      <sheetName val="Sheet1"/>
      <sheetName val="Sheet2"/>
      <sheetName val="Sheet3"/>
      <sheetName val="总分类账"/>
      <sheetName val="for disclosure"/>
      <sheetName val="核算项目余额表"/>
      <sheetName val="所得税凭证抽查"/>
      <sheetName val="审核2"/>
      <sheetName val="Sheet9"/>
      <sheetName val="#REF!"/>
      <sheetName val="企业表一"/>
      <sheetName val="FA Breakdown"/>
      <sheetName val="XREF"/>
      <sheetName val="other comments"/>
      <sheetName val="应付职工薪酬"/>
      <sheetName val="M-5C"/>
      <sheetName val="M-5A"/>
      <sheetName val="提足折旧"/>
      <sheetName val="三家其他应付公司"/>
      <sheetName val="应收票据函证控制表"/>
      <sheetName val="summary "/>
      <sheetName val="DTCT"/>
      <sheetName val="广告费测试表"/>
      <sheetName val="eqpmad2"/>
      <sheetName val="POWER ASSUMPTIONS"/>
      <sheetName val="房屋及建筑物"/>
      <sheetName val="56271-2"/>
      <sheetName val="清单12.31"/>
      <sheetName val="盘存还原"/>
      <sheetName val="资产负债表"/>
      <sheetName val="外汇付款计划"/>
      <sheetName val="Third party"/>
      <sheetName val="Summary"/>
      <sheetName val="2002年关联方余额及交易"/>
      <sheetName val="应收款"/>
      <sheetName val="预付款"/>
      <sheetName val="包增减变动"/>
      <sheetName val="Mp-team 1"/>
      <sheetName val="UFPrn20030305081341"/>
      <sheetName val="明细分类账"/>
      <sheetName val="BS"/>
      <sheetName val="PL"/>
      <sheetName val="TB"/>
      <sheetName val="Movement"/>
      <sheetName val="土建-全钢一期二期"/>
      <sheetName val="其他土建"/>
      <sheetName val="G.1R-Shou COP Gf"/>
      <sheetName val="Main"/>
      <sheetName val="盈余公积Dy"/>
      <sheetName val="_______"/>
      <sheetName val="SW-TEO"/>
      <sheetName val="Toolbox"/>
      <sheetName val="Sale breakdown"/>
      <sheetName val="1_阿联酋_迪拜"/>
      <sheetName val="固定资产清单"/>
      <sheetName val="车辆价值计算表"/>
      <sheetName val="科目余额表1"/>
      <sheetName val="Financ. Overview"/>
      <sheetName val="٥Ā应"/>
      <sheetName val="YS02-02"/>
      <sheetName val="应付账款04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Tickmarks"/>
      <sheetName val="Sales branch breakdown"/>
      <sheetName val="基本信息"/>
      <sheetName val="函证汇总表"/>
      <sheetName val="Sheet1 (11)"/>
      <sheetName val="营业收入审定表"/>
      <sheetName val="应缴增值税测算明细表（按月）"/>
      <sheetName val="索引"/>
      <sheetName val="营业费用Dy"/>
      <sheetName val="主营业务收入Dy"/>
      <sheetName val="Open"/>
      <sheetName val="应付帐款明细表1-12月"/>
      <sheetName val="存货程序表"/>
      <sheetName val="dxnsjtempsheet"/>
      <sheetName val="Validation source"/>
      <sheetName val="余良卿9月"/>
      <sheetName val="科目余额表正式"/>
      <sheetName val="56330-账面 (2)"/>
      <sheetName val="Sale summary"/>
      <sheetName val="资产负债表(本部原报)"/>
      <sheetName val="PIT"/>
      <sheetName val="Links"/>
      <sheetName val="Lead"/>
      <sheetName val="erp测算"/>
      <sheetName val="审计调整"/>
      <sheetName val="会计科目"/>
      <sheetName val="PER SALES ORG"/>
      <sheetName val="盈余公积 （合并)"/>
      <sheetName val="标本-资产"/>
      <sheetName val="合"/>
      <sheetName val="审定BS"/>
      <sheetName val="审定IN"/>
      <sheetName val="其他科目"/>
      <sheetName val="原材料（系统）"/>
      <sheetName val="2007年其他应收款明细表 (2)"/>
      <sheetName val="利息分配检查表"/>
      <sheetName val="明细表"/>
      <sheetName val="W"/>
      <sheetName val="权益变动"/>
      <sheetName val="科目名称表"/>
      <sheetName val="原报调整分录"/>
      <sheetName val="审计调整分录"/>
      <sheetName val="银行借款询证"/>
      <sheetName val="其他应收款－个人借款明细"/>
      <sheetName val="GA"/>
      <sheetName val="AR"/>
      <sheetName val="销售"/>
      <sheetName val="Expense summary"/>
      <sheetName val="2008.10.27-31日实际出库明细"/>
      <sheetName val="Sales ADJ 2008.1-10"/>
      <sheetName val="管理费用程序表"/>
      <sheetName val="抽查表"/>
      <sheetName val="南通对尚玛可销售开票汇总表"/>
      <sheetName val="入库截止测试-原材料"/>
      <sheetName val="完"/>
      <sheetName val="固定资产2001年折旧"/>
      <sheetName val="查证1"/>
      <sheetName val="应收明细账"/>
      <sheetName val="其他应付单位往来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2006"/>
      <sheetName val="折旧测试2007"/>
      <sheetName val="资产负债表调整过程表"/>
      <sheetName val="利润调整过程表"/>
      <sheetName val="长期借款程序表"/>
      <sheetName val="OR Breakdown"/>
      <sheetName val="基础数据"/>
      <sheetName val="dm"/>
      <sheetName val="科目表"/>
      <sheetName val="审前BS"/>
      <sheetName val="审定BS报出"/>
      <sheetName val="TB IN"/>
      <sheetName val="审定IN报出"/>
      <sheetName val="审前IN"/>
      <sheetName val="银行存款明细表"/>
      <sheetName val="HPGR LAB sw"/>
      <sheetName val="预付账款汇总表"/>
      <sheetName val="113301"/>
      <sheetName val="UFPrn20070127142303"/>
      <sheetName val="2000年信托利润表汇总"/>
      <sheetName val="收入成本明细表"/>
      <sheetName val="工程施工与结算"/>
      <sheetName val="现金账6月-1"/>
      <sheetName val="收入、成本、收款"/>
      <sheetName val="原材料-纸张帐"/>
      <sheetName val="审计程序"/>
      <sheetName val="实收资本Dy"/>
      <sheetName val="资本公积Dy"/>
      <sheetName val="帐务资料"/>
      <sheetName val="应付职工薪酬Dy"/>
      <sheetName val="短期借款Dy"/>
      <sheetName val="应付账款Dy"/>
      <sheetName val="应付票据Dy"/>
      <sheetName val="其他应付款Dy"/>
      <sheetName val="应交税费Dy"/>
      <sheetName val="预收款项Dy"/>
      <sheetName val="XL4Poppy"/>
      <sheetName val="1_巴西保罗公司"/>
      <sheetName val="工资"/>
      <sheetName val="参数"/>
      <sheetName val="管理费用Dy"/>
      <sheetName val="科目余额表"/>
      <sheetName val="其他货币资金Dy"/>
      <sheetName val="TIS"/>
      <sheetName val="银行存、借款及票据函证统计表"/>
      <sheetName val="53130"/>
      <sheetName val="3331"/>
      <sheetName val="3334"/>
      <sheetName val="3388"/>
      <sheetName val="3389"/>
      <sheetName val="4213"/>
      <sheetName val="5357"/>
      <sheetName val="8066"/>
      <sheetName val="披露表(上市)"/>
      <sheetName val="BDC Raw Data"/>
      <sheetName val="客户基本概况表"/>
      <sheetName val="固定资产明细"/>
      <sheetName val="FA明细"/>
      <sheetName val="试算平衡表"/>
      <sheetName val="XBase"/>
      <sheetName val="总部调整"/>
      <sheetName val="汇总抵消"/>
      <sheetName val="SI"/>
      <sheetName val="账面外销"/>
      <sheetName val="物资采购含税转出"/>
      <sheetName val="FA EB+YY"/>
      <sheetName val="Repayment Summary"/>
      <sheetName val="新准则TB"/>
      <sheetName val="大连博格华纳"/>
      <sheetName val="金川水综合"/>
      <sheetName val="金川成品库"/>
      <sheetName val="东风杭客"/>
      <sheetName val="彬长矿业"/>
      <sheetName val="一汽4GC"/>
      <sheetName val="淮阴电厂"/>
      <sheetName val="青铜峡迈科"/>
      <sheetName val="东乘发动机"/>
      <sheetName val="一汽冲压扩建"/>
      <sheetName val="京东方江河"/>
      <sheetName val="美光半导体"/>
      <sheetName val="驰宏矿业"/>
      <sheetName val="APU停车场"/>
      <sheetName val="武汉太平爱克"/>
      <sheetName val="蚌埠火车站"/>
      <sheetName val="常州玉柴"/>
      <sheetName val="天津西站"/>
      <sheetName val="东风杭客二期"/>
      <sheetName val="摩比斯二期"/>
      <sheetName val="金川铜火法"/>
      <sheetName val="一汽4GB"/>
      <sheetName val="塔里木油田"/>
      <sheetName val="长春西站"/>
      <sheetName val="陕西电解铝"/>
      <sheetName val="西安大飞机"/>
      <sheetName val="上海川崎重工"/>
      <sheetName val="天津太重"/>
      <sheetName val="京东方三建"/>
      <sheetName val="东乘发动机-B"/>
      <sheetName val="东风杭客三期"/>
      <sheetName val="西安风雷"/>
      <sheetName val="大河物流"/>
      <sheetName val="青海康泰"/>
      <sheetName val="北京现代三厂"/>
      <sheetName val="北汽高端"/>
      <sheetName val="广州大功率"/>
      <sheetName val="大连瓦轴"/>
      <sheetName val="石家庄煤机场"/>
      <sheetName val="郑州东站"/>
      <sheetName val="房山长安"/>
      <sheetName val="金川铜炉渣"/>
      <sheetName val="大连火车站"/>
      <sheetName val="官湖会所"/>
      <sheetName val="九冶陕有色电解"/>
      <sheetName val="蒙古OT"/>
      <sheetName val="中信戴卡"/>
      <sheetName val="本二一期"/>
      <sheetName val="KKKKKKKK"/>
      <sheetName val="其他应付单位"/>
      <sheetName val="销售费用程序表"/>
      <sheetName val="其他科目_x0000__x0000__x000d_[分析表.XLS]G9-1_x0000__x0000__x000d_[分"/>
      <sheetName val=""/>
      <sheetName val="294B b4 THAI SALE"/>
      <sheetName val="ALCUST"/>
      <sheetName val="资产负债表及损益表"/>
      <sheetName val="重要内部交易"/>
      <sheetName val="Part_Datum"/>
      <sheetName val="loan database"/>
      <sheetName val="内部购进明细表"/>
      <sheetName val="产成品盘点表"/>
      <sheetName val="000065"/>
      <sheetName val="利润重分类分录"/>
      <sheetName val="科目余额表-最终"/>
      <sheetName val="产销量值.1"/>
      <sheetName val="收入成本表"/>
      <sheetName val="Excess Calc"/>
      <sheetName val="Breakdown-Intrim"/>
      <sheetName val="#REF"/>
      <sheetName val="124301 查询"/>
      <sheetName val="经贸库存商品"/>
      <sheetName val="公司管理费用"/>
      <sheetName val="跨期运保费抽查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数据索引"/>
      <sheetName val="Collateral"/>
      <sheetName val="Disposition"/>
      <sheetName val="材料消耗"/>
      <sheetName val="其他液氨采购"/>
      <sheetName val="10月佳通债务转移分析"/>
      <sheetName val="应付账款审定表（2）"/>
      <sheetName val="利过本部Y"/>
      <sheetName val="整车盘点表"/>
      <sheetName val="成本"/>
      <sheetName val="应收账款明细表"/>
      <sheetName val="户名"/>
      <sheetName val="B厂"/>
      <sheetName val="恒昌铜炼"/>
      <sheetName val="内销硫酸期初"/>
      <sheetName val="OR Aging summary"/>
      <sheetName val="合成単価作成・-BLDG"/>
      <sheetName val="2.25"/>
      <sheetName val="09年1-7月销售发票"/>
      <sheetName val="1月"/>
      <sheetName val="3月"/>
      <sheetName val="9号库账务调整"/>
      <sheetName val="外库历年总费用及库存量"/>
      <sheetName val="其他货币资金.dbf"/>
      <sheetName val="银行存款.dbf"/>
      <sheetName val="岗位工资"/>
      <sheetName val="应交税费程序表"/>
      <sheetName val="权益调整"/>
      <sheetName val="职工薪酬分配表"/>
      <sheetName val="应付函证"/>
      <sheetName val="外销涤布"/>
      <sheetName val="结算备付金"/>
      <sheetName val="其他科目_x0000__x0000__x000a_[分析表.XLS]G9-1_x0000__x0000__x000a_[分"/>
      <sheetName val="主营业务成本明细表"/>
      <sheetName val="01065"/>
      <sheetName val="资合并"/>
      <sheetName val="123"/>
      <sheetName val="数量金额总账"/>
      <sheetName val="工程物资Dy"/>
      <sheetName val="应收票据单位明细"/>
      <sheetName val="制造费用Dy"/>
      <sheetName val="主菜单"/>
      <sheetName val="预收"/>
      <sheetName val="应付职工薪酬程序表"/>
      <sheetName val="应付职工薪酬明细表"/>
      <sheetName val="其他科目_x005f_x0000__x005f_x0000__x005f_x000d__分析表.X"/>
      <sheetName val="其他科目_x005f_x0000__x005f_x0000__x005f_x000a__分析表.X"/>
      <sheetName val="8月份 帐套"/>
      <sheetName val="客户编码"/>
      <sheetName val="物料编码"/>
      <sheetName val="_x005f_x0000__x005f_x0000__x005f_x0000__x005f_x0000__x0"/>
      <sheetName val="其他科目_x005f_x0000__x005f_x0000__x005f_x000d_[分析表.X"/>
      <sheetName val="应付账款程序表"/>
      <sheetName val="应付账款明细表"/>
      <sheetName val="生产成本账"/>
      <sheetName val="E1020"/>
      <sheetName val="负债完成横向"/>
      <sheetName val="资产完成横向"/>
      <sheetName val="物资公司"/>
      <sheetName val="标实对比表"/>
      <sheetName val="序时帐"/>
      <sheetName val="期后回款"/>
      <sheetName val="设备部房屋"/>
      <sheetName val="表头信息"/>
      <sheetName val="客户余额表"/>
      <sheetName val="表头"/>
      <sheetName val="明细表E6-2"/>
      <sheetName val="产销存"/>
      <sheetName val="1-6累计销售"/>
      <sheetName val="收入个月"/>
      <sheetName val="Sheet2 (3)"/>
      <sheetName val="上期报表"/>
      <sheetName val="2010年台帐"/>
      <sheetName val="detail"/>
      <sheetName val="MAP_HKG"/>
      <sheetName val="MAP_KSC"/>
      <sheetName val="MAP_PEK"/>
      <sheetName val="MAP_SSH"/>
      <sheetName val="REG_HKG"/>
      <sheetName val="REG_KSC"/>
      <sheetName val="REG_PEK"/>
      <sheetName val="REG_SSH"/>
      <sheetName val="存货赌价准备"/>
      <sheetName val="其乖帔乘款"/>
      <sheetName val="頄謡负债"/>
      <sheetName val="营业费用测试"/>
      <sheetName val="5月"/>
      <sheetName val="6月"/>
      <sheetName val="10月回款"/>
      <sheetName val="10月销售"/>
      <sheetName val="2004"/>
      <sheetName val="炼钢"/>
      <sheetName val="余额表"/>
      <sheetName val="总表"/>
      <sheetName val="其他科目_x005f_x005f_x005f_x0000__x005f_x005f_x005f_x0000__"/>
      <sheetName val="审定表"/>
      <sheetName val="MY"/>
      <sheetName val="05.7工资分析"/>
      <sheetName val="SAP"/>
      <sheetName val="53470坏账准备计算"/>
      <sheetName val="所得税费用程序表"/>
      <sheetName val="gvl"/>
      <sheetName val="_x0000__x0000__x0000__x0000__x0"/>
      <sheetName val="其他科目_x0000__x0000__x000d__分析表.X"/>
      <sheetName val="其他应付款 "/>
      <sheetName val="合并抵销"/>
      <sheetName val="_x005f_x005f_x005f_x0000__x005f_x005f_x005f_x0000__x005"/>
      <sheetName val="其他科目_x005f_x005f_x005f_x005f_x005f_x005f_x005f_x0000__x"/>
      <sheetName val="其他科目_x005f_x0000__x005f_x0000__"/>
      <sheetName val="工作表目录"/>
      <sheetName val="F1"/>
      <sheetName val="表5_2_1固定资产—机器设备"/>
      <sheetName val="坏账准备_其他应收款Dy"/>
      <sheetName val="坏账准备_预付账款Dy"/>
      <sheetName val="现金导引表"/>
      <sheetName val="本部固定明细"/>
      <sheetName val="预付账款明细表"/>
      <sheetName val="基本情况表"/>
      <sheetName val="基础信息"/>
      <sheetName val="封面"/>
      <sheetName val="Breakdown"/>
      <sheetName val="Purchase"/>
      <sheetName val="for_disclosure"/>
      <sheetName val="FA_Breakdown"/>
      <sheetName val="other_comments"/>
      <sheetName val="summary_"/>
      <sheetName val="POWER_ASSUMPTIONS"/>
      <sheetName val="清单12_31"/>
      <sheetName val="Third_party"/>
      <sheetName val="Mp-team_1"/>
      <sheetName val="G_1R-Shou_COP_Gf"/>
      <sheetName val="Sale_breakdown"/>
      <sheetName val="Financ__Overview"/>
      <sheetName val="Sheet1_(11)"/>
      <sheetName val="Sales_branch_breakdown"/>
      <sheetName val="Validation_source"/>
      <sheetName val="56330-账面_(2)"/>
      <sheetName val="PER_SALES_ORG"/>
      <sheetName val="盈余公积_（合并)"/>
      <sheetName val="Sale_summary"/>
      <sheetName val="2007年其他应收款明细表_(2)"/>
      <sheetName val="Expense_summary"/>
      <sheetName val="2008_10_27-31日实际出库明细"/>
      <sheetName val="Sales_ADJ_2008_1-10"/>
      <sheetName val="OR_Breakdown"/>
      <sheetName val="HPGR_LAB_sw"/>
      <sheetName val="TB_IN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其他科目__分析表_XLS_G9-1__分"/>
      <sheetName val="BDC_Raw_Data"/>
      <sheetName val="FA_EB+YY"/>
      <sheetName val="Repayment_Summary"/>
      <sheetName val="8月份_帐套"/>
      <sheetName val="294B_b4_THAI_SALE"/>
      <sheetName val="产销量值_1"/>
      <sheetName val="Excess_Calc"/>
      <sheetName val="124301_查询"/>
      <sheetName val="OR_Aging_summary"/>
      <sheetName val="2_25"/>
      <sheetName val="其他货币资金_dbf"/>
      <sheetName val="银行存款_dbf"/>
      <sheetName val="其他科目_x000a_[分析表_XLS]G9-1_x000a_[分"/>
      <sheetName val="Selection"/>
      <sheetName val="retrieve BRANCH fy98"/>
      <sheetName val="在建工程设备"/>
      <sheetName val="调整分录汇总"/>
      <sheetName val="关联方及集团内清单"/>
      <sheetName val="预付清单"/>
      <sheetName val="5-Key Ratios"/>
      <sheetName val="12.31"/>
      <sheetName val="Sheet5"/>
      <sheetName val="Sch PR-2"/>
      <sheetName val="Sch PR-3"/>
      <sheetName val="FA"/>
      <sheetName val="21授信借款"/>
      <sheetName val="周转"/>
      <sheetName val="_x005f_x005f_x005f_x005f_x005f_x005f_x005f_x0000__x005f"/>
      <sheetName val="其他科目_x005f_x005f_x005f_x005f_x005f_x005f_x005f_x005f_x0"/>
      <sheetName val="_x005f_x005f_x005f_x005f_x005f_x005f_x005f_x005f_x005f_x005f_"/>
      <sheetName val="Time Series"/>
      <sheetName val="程序表"/>
      <sheetName val="程序表2"/>
      <sheetName val="权益法审定表"/>
      <sheetName val="其他科目_x005f_x0000__x005f_x0000__x005f_x000a_[分析表.X"/>
      <sheetName val="C-02 Cash &amp; Bank"/>
      <sheetName val="应收票据(关联方)"/>
      <sheetName val="CMC"/>
      <sheetName val="53230"/>
      <sheetName val="63130"/>
      <sheetName val="应收票据检查表"/>
      <sheetName val="其他科目_x0000__x0000__x000a__分析表.X"/>
      <sheetName val="US Codes"/>
      <sheetName val="光缆总表"/>
      <sheetName val="会计科目(不能修订）"/>
      <sheetName val="应收帐款"/>
      <sheetName val="其他应收单位"/>
      <sheetName val="预收帐款"/>
      <sheetName val="应付帐款"/>
      <sheetName val="预付帐款 (2)"/>
      <sheetName val="K3代码"/>
      <sheetName val="_"/>
      <sheetName val="master"/>
      <sheetName val="CY sales report"/>
      <sheetName val="_x005f_x0000__x005f_x0000__x005"/>
      <sheetName val="其他科目_x005f_x005f_x005f_x0000__x"/>
      <sheetName val="其他科目_x0000__x0000__"/>
      <sheetName val="Quantity"/>
      <sheetName val="说明"/>
      <sheetName val="B Excess Calc"/>
      <sheetName val="B 05 Breakdown by Product"/>
      <sheetName val="domestic sales tests"/>
      <sheetName val="17应付票据明细表"/>
      <sheetName val="7-3明细表"/>
      <sheetName val="入库分类"/>
      <sheetName val="附表10"/>
      <sheetName val="ITEM"/>
      <sheetName val="调整分录"/>
      <sheetName val="待摊费用明细表"/>
      <sheetName val="长期借款明细表1"/>
      <sheetName val="分产品销售收入、成本分析表"/>
      <sheetName val="存货汇总表10"/>
      <sheetName val="附注索引"/>
      <sheetName val="母公司附注"/>
      <sheetName val="FA movement"/>
      <sheetName val="Sens"/>
      <sheetName val="AS-1"/>
      <sheetName val="AS-3"/>
      <sheetName val="AS-C"/>
      <sheetName val="AS-E"/>
      <sheetName val="AS-P1"/>
      <sheetName val="Start"/>
      <sheetName val="EXP"/>
      <sheetName val="GuV"/>
      <sheetName val="备选程序"/>
      <sheetName val="D433 制造费用分月汇总表"/>
      <sheetName val="D432 管理费用分月汇总表"/>
      <sheetName val="现金"/>
      <sheetName val="利润表"/>
      <sheetName val="存货分析表G2-4"/>
      <sheetName val="表头（请先填写）"/>
      <sheetName val="_x005f_x005f_x005f_x0000__x005f"/>
      <sheetName val="其他科目_x005f_x005f_x005f_x005f_x0"/>
      <sheetName val="_x005f_x005f_x005f_x005f_"/>
      <sheetName val="_x0000__x0000__x005"/>
      <sheetName val="其他科目_x005f_x0000__x"/>
      <sheetName val="_x005f_x0000__x005f"/>
      <sheetName val="其他科目_x005f_x005f_x0"/>
      <sheetName val="_x005f_x005f_"/>
      <sheetName val="其他科目_x005f_x0000__x005f_x0000___分析表.XLS_G9-"/>
      <sheetName val="2010年试算平衡表"/>
      <sheetName val="本年试算平衡表"/>
      <sheetName val="资产负债表原报 (2)"/>
      <sheetName val="财务费用明细表"/>
      <sheetName val="长期待摊费用明细表"/>
      <sheetName val="基本信息输入"/>
      <sheetName val="E100"/>
      <sheetName val="控制清单"/>
      <sheetName val="O.所得税"/>
      <sheetName val="source"/>
      <sheetName val="G200"/>
      <sheetName val="Consol BS"/>
      <sheetName val="HO &amp; Aust BS"/>
      <sheetName val="K100"/>
      <sheetName val="K140"/>
      <sheetName val="廠商編號"/>
      <sheetName val="2008"/>
      <sheetName val="GP analysis Per month"/>
      <sheetName val="Sales breakdown "/>
      <sheetName val="MA Adj. Test"/>
      <sheetName val="CompanyData"/>
      <sheetName val="Index"/>
      <sheetName val="4-1"/>
      <sheetName val="3 AJE - 09-11未入帐工资清单"/>
      <sheetName val="外仓1"/>
      <sheetName val="外仓TEM1"/>
      <sheetName val="UFPrn20090223104227"/>
      <sheetName val="未展开"/>
      <sheetName val="产成品计价3"/>
      <sheetName val="10色母料"/>
      <sheetName val="清单"/>
      <sheetName val="帐"/>
      <sheetName val="PRC"/>
      <sheetName val="INVDAYS"/>
      <sheetName val="成本法-决算调整法"/>
      <sheetName val="4-6-1房屋建筑物"/>
      <sheetName val="选择报表"/>
      <sheetName val="总利润表"/>
      <sheetName val="记账凭证测试表—应收账款"/>
      <sheetName val="TB表"/>
      <sheetName val="价格指数"/>
      <sheetName val="2012年长期挂账"/>
      <sheetName val="嘉诚珠宝"/>
      <sheetName val="货币资金审定表"/>
      <sheetName val="填表人、评估人员（引用表）"/>
      <sheetName val="收入"/>
      <sheetName val="收入查证表"/>
      <sheetName val="C101"/>
      <sheetName val="E101"/>
      <sheetName val="G101"/>
      <sheetName val="G201"/>
      <sheetName val="G301"/>
      <sheetName val="I101"/>
      <sheetName val="ARP-U101"/>
      <sheetName val="ARP-U301"/>
      <sheetName val="U401"/>
      <sheetName val="ARP-U501"/>
      <sheetName val="披露表(标准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础信息"/>
      <sheetName val="审计说明"/>
      <sheetName val="调整分录"/>
      <sheetName val="所得税费用审定表"/>
      <sheetName val="所得税费用明细表"/>
      <sheetName val="当期所得税费用计算表"/>
      <sheetName val="所得税调整事项"/>
      <sheetName val="会计利润与所得税费用调整过程"/>
      <sheetName val="会计利润与所得税费用调整过程-亏损的情况"/>
      <sheetName val="递延所得税费用复核表"/>
      <sheetName val="企业所得税弥补亏损明细表"/>
      <sheetName val="附注数据摘录"/>
      <sheetName val="Xbase数据摘录"/>
      <sheetName val="Index"/>
    </sheetNames>
    <sheetDataSet>
      <sheetData sheetId="0">
        <row r="9">
          <cell r="B9" t="str">
            <v>所得税费用</v>
          </cell>
        </row>
      </sheetData>
      <sheetData sheetId="1"/>
      <sheetData sheetId="2"/>
      <sheetData sheetId="3">
        <row r="6">
          <cell r="E6">
            <v>-45000</v>
          </cell>
        </row>
      </sheetData>
      <sheetData sheetId="4"/>
      <sheetData sheetId="5">
        <row r="36">
          <cell r="D36">
            <v>677526.67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B"/>
      <sheetName val="资产负债表(本部原报)"/>
      <sheetName val="dxnsjtempsheet"/>
      <sheetName val="12.31"/>
      <sheetName val="核算项目余额表"/>
      <sheetName val="POWER ASSUMPTIONS"/>
      <sheetName val="基本信息"/>
      <sheetName val="eqpmad2"/>
      <sheetName val="56271-2"/>
      <sheetName val="detail"/>
      <sheetName val="分析表"/>
      <sheetName val="长期借款"/>
      <sheetName val="索引"/>
      <sheetName val="W"/>
      <sheetName val="长沙体育馆店"/>
      <sheetName val="2006"/>
      <sheetName val="折旧测试2007"/>
      <sheetName val="#REF!"/>
      <sheetName val="_______"/>
      <sheetName val="XREF"/>
      <sheetName val="资产负债表及损益表"/>
      <sheetName val="重要内部交易"/>
      <sheetName val="财务费用"/>
      <sheetName val="管理费用"/>
      <sheetName val="目录"/>
      <sheetName val="营业费用"/>
      <sheetName val="制造费用"/>
      <sheetName val="完"/>
      <sheetName val="FA Breakdown"/>
      <sheetName val="管理费用程序表"/>
      <sheetName val="应付职工薪酬程序表"/>
      <sheetName val="成本"/>
      <sheetName val="材料消耗"/>
      <sheetName val="UFPrn20030305081341"/>
      <sheetName val="Toolbox"/>
      <sheetName val="所得税凭证抽查"/>
      <sheetName val="2001车间"/>
      <sheetName val="应交增值税明细表"/>
      <sheetName val="应交税费程序表"/>
      <sheetName val="应收账款程序表"/>
      <sheetName val="会计科目"/>
      <sheetName val="往来款明细（应收、预收）"/>
      <sheetName val="科目余额表"/>
      <sheetName val="分合同收入"/>
      <sheetName val="分合同成本"/>
      <sheetName val="应收账款明细账"/>
      <sheetName val="收入明细帐"/>
      <sheetName val="成本明细帐"/>
      <sheetName val="其他应收款明细表"/>
      <sheetName val="总分类账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B"/>
      <sheetName val="资产负债表(本部原报)"/>
      <sheetName val="dxnsjtempsheet"/>
      <sheetName val="12.31"/>
      <sheetName val="核算项目余额表"/>
      <sheetName val="POWER ASSUMPTIONS"/>
      <sheetName val="基本信息"/>
      <sheetName val="eqpmad2"/>
      <sheetName val="56271-2"/>
      <sheetName val="detail"/>
      <sheetName val="分析表"/>
      <sheetName val="长期借款"/>
      <sheetName val="索引"/>
      <sheetName val="W"/>
      <sheetName val="长沙体育馆店"/>
      <sheetName val="2006"/>
      <sheetName val="折旧测试2007"/>
      <sheetName val="#REF!"/>
      <sheetName val="_______"/>
      <sheetName val="资产负债表及损益表"/>
      <sheetName val="重要内部交易"/>
      <sheetName val="财务费用"/>
      <sheetName val="管理费用"/>
      <sheetName val="目录"/>
      <sheetName val="营业费用"/>
      <sheetName val="制造费用"/>
      <sheetName val="完"/>
      <sheetName val="FA Breakdown"/>
      <sheetName val="XREF"/>
      <sheetName val="管理费用程序表"/>
      <sheetName val="应付职工薪酬程序表"/>
      <sheetName val="成本"/>
      <sheetName val="材料消耗"/>
      <sheetName val="UFPrn20030305081341"/>
      <sheetName val="Toolbox"/>
      <sheetName val="所得税凭证抽查"/>
      <sheetName val="会计科目"/>
      <sheetName val="往来款明细（应收、预收）"/>
      <sheetName val="科目余额表"/>
      <sheetName val="分合同收入"/>
      <sheetName val="分合同成本"/>
      <sheetName val="应收账款明细账"/>
      <sheetName val="收入明细帐"/>
      <sheetName val="成本明细帐"/>
      <sheetName val="其他应收款明细表"/>
      <sheetName val="总分类账"/>
      <sheetName val="2001车间"/>
      <sheetName val="应交增值税明细表"/>
      <sheetName val="应交税费程序表"/>
      <sheetName val="应收账款程序表"/>
      <sheetName val="Summary"/>
      <sheetName val="summary "/>
      <sheetName val="Sale breakdown"/>
      <sheetName val="审计调整"/>
      <sheetName val="其他应付单位"/>
      <sheetName val="B3"/>
      <sheetName val="审计程序"/>
      <sheetName val="合并利润表 "/>
      <sheetName val="2-3初步及风险评估"/>
      <sheetName val="专业厂利润差分配"/>
      <sheetName val="披露表(上市)"/>
      <sheetName val="会计科目(不能修订）"/>
      <sheetName val="Sale summary"/>
      <sheetName val="科目表"/>
      <sheetName val="存货增减明细表（调整后）"/>
      <sheetName val="后处理产品入库"/>
      <sheetName val="组装拆卸单"/>
      <sheetName val="原材料－天邦饲料收发存明细"/>
      <sheetName val="应收基础数据"/>
      <sheetName val="应付账款明细表"/>
      <sheetName val="2000年信托利润表汇总"/>
      <sheetName val="OR Breakdown"/>
      <sheetName val="*REF!"/>
      <sheetName val="UFPrn20060705140320"/>
      <sheetName val="UFPrn20060705113520"/>
      <sheetName val="明细分类账"/>
      <sheetName val="其他液氨采购"/>
      <sheetName val="房屋及建筑物"/>
      <sheetName val="包增减变动"/>
      <sheetName val="内销硫酸期初"/>
      <sheetName val="_REF!"/>
      <sheetName val="生产领料bak"/>
      <sheetName val="三家其他应付公司"/>
      <sheetName val="会计事项调整表"/>
      <sheetName val="KKKKKKKK"/>
      <sheetName val="库存商品余额表.dbf"/>
      <sheetName val="TT04"/>
      <sheetName val="收入、成本、收款"/>
      <sheetName val="其他货币资金.dbf"/>
      <sheetName val="银行存款.dbf"/>
      <sheetName val="2005年票据"/>
      <sheetName val="#REF"/>
      <sheetName val="应付账款04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G.1R-Shou COP Gf"/>
      <sheetName val="科目余额表正式"/>
      <sheetName val="公司管理费用"/>
      <sheetName val="暂估明细表"/>
      <sheetName val="Open"/>
      <sheetName val="Sheet1 (11)"/>
      <sheetName val="基础资料"/>
      <sheetName val="盈余公积 （合并)"/>
      <sheetName val="查证1"/>
      <sheetName val="应收明细账"/>
      <sheetName val="其他应付单位往来"/>
      <sheetName val="收入成本表"/>
      <sheetName val="提足折旧"/>
      <sheetName val="_x0000__x0000__x0000__x0000__x0000__x0000__x0000__x0000_"/>
      <sheetName val="资产负债表"/>
      <sheetName val="现金流量表"/>
      <sheetName val="经营活动"/>
      <sheetName val="经营及其他"/>
      <sheetName val="投资及筹资"/>
      <sheetName val="筹资及附表"/>
      <sheetName val="支付其他与经营"/>
      <sheetName val="审定（资负权）"/>
      <sheetName val="资试算平衡表"/>
      <sheetName val="利试算平衡表"/>
      <sheetName val="资核对表"/>
      <sheetName val="利核对表"/>
      <sheetName val="资分析表"/>
      <sheetName val="利分析表"/>
      <sheetName val="审定(损益类)"/>
      <sheetName val="截止测试表"/>
      <sheetName val="明细查证表"/>
      <sheetName val="凭证抽查"/>
      <sheetName val="函证表"/>
      <sheetName val="Sheet1"/>
      <sheetName val="关联交易单价测试-采购"/>
      <sheetName val="关联交易单价测试-销售"/>
      <sheetName val="固定资产抽盘"/>
      <sheetName val="股本审定表"/>
      <sheetName val="股本"/>
      <sheetName val="资本公积审定表"/>
      <sheetName val="资本公积"/>
      <sheetName val="盈余公积审定表"/>
      <sheetName val="盈余公积"/>
      <sheetName val="未分配利润审定表"/>
      <sheetName val="未分配利润"/>
      <sheetName val="待摊费用审定"/>
      <sheetName val="待摊费用"/>
      <sheetName val="预提费用审定"/>
      <sheetName val="预提费用"/>
      <sheetName val="无形资产审定表"/>
      <sheetName val="无形资产"/>
      <sheetName val="营业外支出审定"/>
      <sheetName val="营业外支出"/>
      <sheetName val="所得税"/>
      <sheetName val="Financ. Overview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信封寄出"/>
      <sheetName val="51182未达查验"/>
      <sheetName val="外币资金增减变动表"/>
      <sheetName val="户名"/>
      <sheetName val="主营业务收入明细表-1"/>
      <sheetName val="主营业务成本明细表-1"/>
      <sheetName val="Mp-team 1"/>
      <sheetName val="XL4Poppy"/>
      <sheetName val="_x005f_x0000__x005f_x0000__x005f_x0000__x005f_x0000__x0"/>
      <sheetName val="固定资产2001年折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程序表"/>
      <sheetName val="审定表"/>
      <sheetName val="明细表"/>
      <sheetName val="应交增值税明细表"/>
      <sheetName val="应交增值税销项税金测算表"/>
      <sheetName val="应交增值税进项税金测算表"/>
      <sheetName val="应交增值税进项税转出检查表"/>
      <sheetName val="营业税、消费税及附加税费测算表"/>
      <sheetName val="应缴土地使用税及房产税测算表"/>
      <sheetName val="土地增值税测算表"/>
      <sheetName val="资源税测算表"/>
      <sheetName val="其他代扣代缴税测算表"/>
      <sheetName val="其他税费测算表"/>
      <sheetName val="检查表"/>
      <sheetName val="披露表"/>
      <sheetName val="Sheet8"/>
      <sheetName val="56271-2"/>
      <sheetName val="企业表一"/>
      <sheetName val="M-5C"/>
      <sheetName val="M-5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19n"/>
      <sheetName val="基本信息"/>
      <sheetName val="应交税费程序表"/>
      <sheetName val="应交税费审计说明"/>
      <sheetName val="应交税费审定表"/>
      <sheetName val="应交税费审定表2"/>
      <sheetName val="应交税费明细表"/>
      <sheetName val="应交税费--增值税审定表"/>
      <sheetName val="应交税费--增值税明细表"/>
      <sheetName val="销项税金测算表（按照一般计税方法计税的部分）"/>
      <sheetName val="销项税额抵减测试表"/>
      <sheetName val="增值税进项税金测算表"/>
      <sheetName val="进项税转出检查表"/>
      <sheetName val="进项税明细表"/>
      <sheetName val="简易计税测试表"/>
      <sheetName val="转让金融商品应交增值税测试表"/>
      <sheetName val="待转销项税额测试表"/>
      <sheetName val="代扣代交增值税"/>
      <sheetName val="销项税额的测算表（按照简易计税方法缴纳的部分）"/>
      <sheetName val="增值税纳税申报表核对"/>
      <sheetName val="营业税、消费税及附加税费测算表"/>
      <sheetName val="Sheet2"/>
      <sheetName val="Sheet1"/>
      <sheetName val="应缴土地使用税及房产税测算表"/>
      <sheetName val="土地增值税测算表"/>
      <sheetName val="资源税测算表"/>
      <sheetName val="其他代扣代缴税测算表"/>
      <sheetName val="其他税费测算表"/>
      <sheetName val="应交所得税测算表"/>
      <sheetName val="应交所得税测算"/>
      <sheetName val="应交税费检查情况表"/>
      <sheetName val="披露表"/>
      <sheetName val="56271-2"/>
      <sheetName val="企业表一"/>
      <sheetName val="M-5C"/>
      <sheetName val="M-5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6">
          <cell r="N1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信息"/>
      <sheetName val="程序表"/>
      <sheetName val="Sheet2"/>
      <sheetName val="审计说明 "/>
      <sheetName val="审定表"/>
      <sheetName val="明细表"/>
      <sheetName val="截止测试"/>
      <sheetName val="查找未入账销售费用表"/>
      <sheetName val="检查情况表"/>
      <sheetName val="披露表"/>
      <sheetName val="预算实际对比表"/>
      <sheetName val="56271-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E13">
            <v>4566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3894-1124-4B0A-9B50-3497C20235B5}">
  <sheetPr>
    <tabColor rgb="FFFFFF00"/>
  </sheetPr>
  <dimension ref="A1:J102"/>
  <sheetViews>
    <sheetView zoomScale="115" zoomScaleNormal="115" zoomScaleSheetLayoutView="100" workbookViewId="0">
      <selection activeCell="F71" sqref="F71"/>
    </sheetView>
  </sheetViews>
  <sheetFormatPr defaultColWidth="12" defaultRowHeight="12.75"/>
  <cols>
    <col min="1" max="1" width="12" style="1"/>
    <col min="2" max="2" width="34.5" style="1" customWidth="1"/>
    <col min="3" max="3" width="12" style="1"/>
    <col min="4" max="4" width="22.5" style="1" customWidth="1"/>
    <col min="5" max="6" width="12" style="1"/>
    <col min="7" max="7" width="13.83203125" style="1" bestFit="1" customWidth="1"/>
    <col min="8" max="8" width="12" style="1"/>
    <col min="9" max="9" width="18.33203125" style="1" bestFit="1" customWidth="1"/>
    <col min="10" max="16384" width="12" style="1"/>
  </cols>
  <sheetData>
    <row r="1" spans="1:9" ht="24" customHeight="1">
      <c r="A1" s="65" t="s">
        <v>0</v>
      </c>
      <c r="B1" s="66"/>
      <c r="C1" s="66"/>
      <c r="D1" s="66"/>
      <c r="E1" s="66"/>
      <c r="F1" s="66"/>
      <c r="G1" s="66"/>
      <c r="H1" s="66"/>
      <c r="I1" s="66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3"/>
      <c r="G3" s="2"/>
      <c r="H3" s="2"/>
      <c r="I3" s="2"/>
    </row>
    <row r="4" spans="1:9">
      <c r="A4" s="2"/>
      <c r="B4" s="2"/>
      <c r="C4" s="2"/>
      <c r="D4" s="2"/>
      <c r="E4" s="2"/>
      <c r="F4" s="4"/>
      <c r="G4" s="2"/>
      <c r="H4" s="2"/>
      <c r="I4" s="3"/>
    </row>
    <row r="5" spans="1:9">
      <c r="A5" s="5" t="s">
        <v>1</v>
      </c>
      <c r="B5" s="6" t="s">
        <v>2</v>
      </c>
      <c r="C5" s="7"/>
      <c r="D5" s="8"/>
      <c r="E5" s="9"/>
      <c r="F5" s="9"/>
      <c r="G5" s="10"/>
    </row>
    <row r="6" spans="1:9">
      <c r="A6" s="5"/>
      <c r="B6" s="11"/>
      <c r="C6" s="7"/>
      <c r="D6" s="8"/>
      <c r="E6" s="9"/>
      <c r="F6" s="9"/>
      <c r="G6" s="10"/>
    </row>
    <row r="7" spans="1:9">
      <c r="A7" s="5" t="s">
        <v>3</v>
      </c>
      <c r="B7" s="6" t="s">
        <v>4</v>
      </c>
      <c r="C7" s="7"/>
      <c r="D7" s="8"/>
      <c r="E7" s="9"/>
      <c r="F7" s="9"/>
      <c r="G7" s="10"/>
    </row>
    <row r="8" spans="1:9">
      <c r="A8" s="12" t="s">
        <v>5</v>
      </c>
      <c r="B8" s="1" t="s">
        <v>6</v>
      </c>
      <c r="C8" s="13"/>
      <c r="D8" s="14"/>
      <c r="E8" s="15"/>
      <c r="F8" s="15"/>
      <c r="G8" s="13"/>
    </row>
    <row r="9" spans="1:9">
      <c r="A9" s="12"/>
      <c r="C9" s="13"/>
      <c r="D9" s="10"/>
      <c r="E9" s="16"/>
      <c r="F9" s="16"/>
      <c r="G9" s="13"/>
    </row>
    <row r="10" spans="1:9">
      <c r="A10" s="12" t="s">
        <v>7</v>
      </c>
      <c r="B10" s="6" t="s">
        <v>8</v>
      </c>
      <c r="C10" s="8"/>
      <c r="D10" s="8"/>
      <c r="E10" s="17"/>
      <c r="F10" s="17"/>
      <c r="G10" s="15"/>
    </row>
    <row r="11" spans="1:9">
      <c r="A11" s="12"/>
      <c r="B11" s="5"/>
      <c r="C11" s="13" t="s">
        <v>9</v>
      </c>
      <c r="D11" s="15">
        <v>10000000</v>
      </c>
      <c r="E11" s="8"/>
      <c r="F11" s="8"/>
      <c r="G11" s="15"/>
    </row>
    <row r="12" spans="1:9">
      <c r="A12" s="12"/>
      <c r="B12" s="5"/>
      <c r="C12" s="13" t="s">
        <v>10</v>
      </c>
      <c r="D12" s="15">
        <f>D11*0.5%</f>
        <v>50000</v>
      </c>
      <c r="E12" s="10"/>
      <c r="F12" s="8"/>
      <c r="G12" s="15"/>
    </row>
    <row r="13" spans="1:9">
      <c r="A13" s="12"/>
      <c r="B13" s="5"/>
      <c r="C13" s="13" t="s">
        <v>11</v>
      </c>
      <c r="D13" s="18">
        <v>100000</v>
      </c>
      <c r="E13" s="19"/>
      <c r="F13" s="19"/>
      <c r="G13" s="15"/>
    </row>
    <row r="14" spans="1:9">
      <c r="A14" s="12"/>
      <c r="B14" s="5"/>
      <c r="C14" s="13" t="s">
        <v>12</v>
      </c>
      <c r="D14" s="10">
        <f>D13*60%</f>
        <v>60000</v>
      </c>
      <c r="E14" s="16"/>
      <c r="F14" s="16"/>
      <c r="G14" s="15"/>
    </row>
    <row r="15" spans="1:9">
      <c r="A15" s="12"/>
      <c r="B15" s="5"/>
      <c r="C15" s="13" t="s">
        <v>13</v>
      </c>
      <c r="D15" s="14">
        <f>IF(D14&gt;D12,D13-D12,D13-D14)</f>
        <v>50000</v>
      </c>
      <c r="E15" s="15"/>
      <c r="F15" s="15"/>
      <c r="G15" s="10"/>
    </row>
    <row r="16" spans="1:9">
      <c r="A16" s="12"/>
      <c r="B16" s="5"/>
      <c r="C16" s="7"/>
      <c r="D16" s="8"/>
      <c r="E16" s="9"/>
      <c r="F16" s="9"/>
      <c r="G16" s="10"/>
    </row>
    <row r="17" spans="1:8">
      <c r="A17" s="20" t="s">
        <v>14</v>
      </c>
      <c r="B17" s="6" t="s">
        <v>15</v>
      </c>
      <c r="C17" s="13"/>
      <c r="D17" s="15"/>
      <c r="E17" s="15"/>
      <c r="F17" s="15"/>
      <c r="G17" s="15"/>
    </row>
    <row r="18" spans="1:8">
      <c r="A18" s="12"/>
      <c r="B18" s="5"/>
      <c r="C18" s="13" t="s">
        <v>9</v>
      </c>
      <c r="D18" s="15">
        <f>D11</f>
        <v>10000000</v>
      </c>
      <c r="E18" s="8"/>
      <c r="F18" s="8"/>
      <c r="G18" s="15"/>
    </row>
    <row r="19" spans="1:8">
      <c r="A19" s="12"/>
      <c r="B19" s="5"/>
      <c r="C19" s="13" t="s">
        <v>16</v>
      </c>
      <c r="D19" s="15">
        <f>ROUND(D18*15%,2)</f>
        <v>1500000</v>
      </c>
      <c r="E19" s="10"/>
      <c r="F19" s="10"/>
      <c r="G19" s="15"/>
    </row>
    <row r="20" spans="1:8">
      <c r="A20" s="12"/>
      <c r="B20" s="5"/>
      <c r="C20" s="13" t="s">
        <v>11</v>
      </c>
      <c r="D20" s="10"/>
      <c r="E20" s="19"/>
      <c r="F20" s="19"/>
      <c r="G20" s="21"/>
      <c r="H20" s="22"/>
    </row>
    <row r="21" spans="1:8">
      <c r="A21" s="12"/>
      <c r="B21" s="5"/>
      <c r="C21" s="13" t="s">
        <v>13</v>
      </c>
      <c r="D21" s="14">
        <f>IF(D19&gt;D20,0,D20-D19)</f>
        <v>0</v>
      </c>
      <c r="E21" s="15"/>
      <c r="F21" s="15"/>
      <c r="G21" s="10"/>
    </row>
    <row r="22" spans="1:8">
      <c r="A22" s="12"/>
      <c r="B22" s="5"/>
      <c r="C22" s="23"/>
      <c r="D22" s="24"/>
      <c r="E22" s="25"/>
      <c r="F22" s="25"/>
      <c r="G22" s="24"/>
    </row>
    <row r="23" spans="1:8">
      <c r="A23" s="12" t="s">
        <v>17</v>
      </c>
      <c r="B23" s="26" t="s">
        <v>18</v>
      </c>
      <c r="C23" s="13"/>
      <c r="D23" s="10"/>
      <c r="E23" s="10"/>
      <c r="F23" s="10"/>
      <c r="G23" s="15"/>
    </row>
    <row r="24" spans="1:8" ht="14.25">
      <c r="A24" s="12"/>
      <c r="B24" s="27" t="s">
        <v>19</v>
      </c>
      <c r="C24" s="13"/>
      <c r="D24" s="10"/>
      <c r="E24" s="10"/>
      <c r="F24" s="10"/>
      <c r="G24" s="15"/>
    </row>
    <row r="25" spans="1:8">
      <c r="A25" s="12"/>
      <c r="B25" s="6"/>
      <c r="C25" s="13" t="s">
        <v>20</v>
      </c>
      <c r="D25" s="10"/>
      <c r="E25" s="10"/>
      <c r="F25" s="10"/>
      <c r="G25" s="15"/>
    </row>
    <row r="26" spans="1:8">
      <c r="A26" s="12"/>
      <c r="B26" s="6"/>
      <c r="C26" s="13" t="s">
        <v>21</v>
      </c>
      <c r="D26" s="10"/>
      <c r="E26" s="8"/>
      <c r="F26" s="8"/>
      <c r="G26" s="15"/>
    </row>
    <row r="27" spans="1:8">
      <c r="A27" s="12"/>
      <c r="B27" s="6"/>
      <c r="C27" s="13" t="s">
        <v>22</v>
      </c>
      <c r="D27" s="28">
        <f>D25-D26</f>
        <v>0</v>
      </c>
      <c r="E27" s="8"/>
      <c r="F27" s="8"/>
      <c r="G27" s="15"/>
    </row>
    <row r="28" spans="1:8">
      <c r="A28" s="12"/>
      <c r="B28" s="6"/>
      <c r="C28" s="13"/>
      <c r="D28" s="10"/>
      <c r="E28" s="10"/>
      <c r="F28" s="10"/>
      <c r="G28" s="15"/>
    </row>
    <row r="29" spans="1:8" ht="14.25">
      <c r="A29" s="12"/>
      <c r="B29" s="27" t="s">
        <v>23</v>
      </c>
      <c r="C29" s="13"/>
      <c r="D29" s="10"/>
      <c r="E29" s="10"/>
      <c r="F29" s="10"/>
      <c r="G29" s="15"/>
    </row>
    <row r="30" spans="1:8">
      <c r="A30" s="12"/>
      <c r="B30" s="6"/>
      <c r="C30" s="13" t="s">
        <v>24</v>
      </c>
      <c r="D30" s="10">
        <f>D26</f>
        <v>0</v>
      </c>
      <c r="E30" s="10" t="s">
        <v>25</v>
      </c>
      <c r="F30" s="10"/>
      <c r="G30" s="15"/>
    </row>
    <row r="31" spans="1:8">
      <c r="A31" s="12"/>
      <c r="B31" s="6"/>
      <c r="C31" s="13" t="s">
        <v>26</v>
      </c>
      <c r="D31" s="10">
        <f>ROUND(D30*0.14,2)</f>
        <v>0</v>
      </c>
      <c r="E31" s="10" t="s">
        <v>27</v>
      </c>
      <c r="F31" s="29"/>
      <c r="G31" s="15"/>
    </row>
    <row r="32" spans="1:8">
      <c r="A32" s="12"/>
      <c r="B32" s="6"/>
      <c r="C32" s="13" t="s">
        <v>28</v>
      </c>
      <c r="D32" s="10"/>
      <c r="E32" s="10"/>
      <c r="F32" s="29"/>
      <c r="G32" s="15"/>
    </row>
    <row r="33" spans="1:7">
      <c r="A33" s="12"/>
      <c r="B33" s="6"/>
      <c r="C33" s="13" t="s">
        <v>29</v>
      </c>
      <c r="D33" s="10"/>
      <c r="E33" s="15"/>
      <c r="F33" s="29"/>
      <c r="G33" s="15"/>
    </row>
    <row r="34" spans="1:7">
      <c r="A34" s="12"/>
      <c r="B34" s="6"/>
      <c r="C34" s="13" t="s">
        <v>30</v>
      </c>
      <c r="D34" s="14">
        <f>IF(D33&gt;D31,D33-D31,0)+IF(D32&gt;D33,D32-D33,0)</f>
        <v>0</v>
      </c>
      <c r="E34" s="15"/>
      <c r="F34" s="29"/>
      <c r="G34" s="15"/>
    </row>
    <row r="35" spans="1:7">
      <c r="A35" s="12"/>
      <c r="B35" s="6"/>
      <c r="C35" s="13"/>
      <c r="D35" s="10"/>
      <c r="E35" s="15"/>
      <c r="F35" s="15"/>
      <c r="G35" s="15"/>
    </row>
    <row r="36" spans="1:7" ht="14.25">
      <c r="A36" s="12"/>
      <c r="B36" s="27" t="s">
        <v>31</v>
      </c>
      <c r="C36" s="13"/>
      <c r="D36" s="10"/>
      <c r="E36" s="15"/>
      <c r="F36" s="15"/>
      <c r="G36" s="15"/>
    </row>
    <row r="37" spans="1:7">
      <c r="A37" s="12"/>
      <c r="B37" s="6"/>
      <c r="C37" s="13" t="s">
        <v>32</v>
      </c>
      <c r="D37" s="10">
        <f>D30</f>
        <v>0</v>
      </c>
      <c r="E37" s="10" t="s">
        <v>25</v>
      </c>
      <c r="F37" s="10"/>
      <c r="G37" s="15"/>
    </row>
    <row r="38" spans="1:7">
      <c r="A38" s="12"/>
      <c r="B38" s="6"/>
      <c r="C38" s="13" t="s">
        <v>33</v>
      </c>
      <c r="D38" s="10">
        <f>ROUND(D37*0.08,2)</f>
        <v>0</v>
      </c>
      <c r="E38" s="10" t="s">
        <v>34</v>
      </c>
      <c r="F38" s="10"/>
      <c r="G38" s="15"/>
    </row>
    <row r="39" spans="1:7">
      <c r="A39" s="12"/>
      <c r="B39" s="6"/>
      <c r="C39" s="13" t="s">
        <v>35</v>
      </c>
      <c r="D39" s="10"/>
      <c r="E39" s="10"/>
      <c r="F39" s="10"/>
      <c r="G39" s="15"/>
    </row>
    <row r="40" spans="1:7">
      <c r="A40" s="12"/>
      <c r="B40" s="6"/>
      <c r="C40" s="13" t="s">
        <v>36</v>
      </c>
      <c r="D40" s="10">
        <f>D39</f>
        <v>0</v>
      </c>
      <c r="E40" s="15"/>
      <c r="F40" s="15"/>
      <c r="G40" s="15"/>
    </row>
    <row r="41" spans="1:7">
      <c r="A41" s="12"/>
      <c r="B41" s="6"/>
      <c r="C41" s="13" t="s">
        <v>22</v>
      </c>
      <c r="D41" s="14">
        <f>IF(D40&gt;D38,D40-D38,0)+IF(D39&gt;D40,D39-D40,0)</f>
        <v>0</v>
      </c>
      <c r="E41" s="15"/>
      <c r="F41" s="15"/>
      <c r="G41" s="15"/>
    </row>
    <row r="42" spans="1:7">
      <c r="A42" s="12"/>
      <c r="B42" s="6"/>
      <c r="C42" s="13"/>
      <c r="D42" s="10"/>
      <c r="E42" s="15"/>
      <c r="F42" s="15"/>
      <c r="G42" s="15"/>
    </row>
    <row r="43" spans="1:7" ht="14.25">
      <c r="A43" s="12"/>
      <c r="B43" s="27" t="s">
        <v>37</v>
      </c>
      <c r="C43" s="13"/>
      <c r="D43" s="10"/>
      <c r="E43" s="15"/>
      <c r="F43" s="15"/>
      <c r="G43" s="15"/>
    </row>
    <row r="44" spans="1:7">
      <c r="A44" s="12"/>
      <c r="B44" s="6"/>
      <c r="C44" s="13" t="s">
        <v>32</v>
      </c>
      <c r="D44" s="10">
        <f>D37</f>
        <v>0</v>
      </c>
      <c r="E44" s="15"/>
      <c r="F44" s="15"/>
      <c r="G44" s="15"/>
    </row>
    <row r="45" spans="1:7">
      <c r="A45" s="12"/>
      <c r="B45" s="6"/>
      <c r="C45" s="13" t="s">
        <v>38</v>
      </c>
      <c r="D45" s="10">
        <f>D44*2%</f>
        <v>0</v>
      </c>
      <c r="E45" s="15"/>
      <c r="F45" s="15"/>
      <c r="G45" s="15"/>
    </row>
    <row r="46" spans="1:7">
      <c r="A46" s="12"/>
      <c r="B46" s="6"/>
      <c r="C46" s="13" t="s">
        <v>39</v>
      </c>
      <c r="D46" s="10"/>
      <c r="E46" s="15"/>
      <c r="F46" s="15"/>
      <c r="G46" s="15"/>
    </row>
    <row r="47" spans="1:7">
      <c r="A47" s="12"/>
      <c r="B47" s="6"/>
      <c r="C47" s="13" t="s">
        <v>40</v>
      </c>
      <c r="D47" s="10"/>
      <c r="E47" s="15"/>
      <c r="F47" s="15"/>
      <c r="G47" s="15"/>
    </row>
    <row r="48" spans="1:7">
      <c r="A48" s="12"/>
      <c r="B48" s="6"/>
      <c r="C48" s="13" t="s">
        <v>22</v>
      </c>
      <c r="D48" s="14">
        <f>IF(D47&gt;D45,D47-D45,0)+IF(D46&gt;D47,D46-D47,0)</f>
        <v>0</v>
      </c>
      <c r="E48" s="15"/>
      <c r="F48" s="15"/>
      <c r="G48" s="15"/>
    </row>
    <row r="49" spans="1:10">
      <c r="A49" s="12"/>
      <c r="B49" s="6"/>
      <c r="C49" s="13"/>
      <c r="D49" s="10"/>
      <c r="E49" s="15"/>
      <c r="F49" s="15"/>
      <c r="G49" s="15"/>
    </row>
    <row r="50" spans="1:10" ht="15">
      <c r="A50" s="20" t="s">
        <v>41</v>
      </c>
      <c r="B50" s="30" t="s">
        <v>42</v>
      </c>
      <c r="C50" s="23"/>
      <c r="D50" s="24"/>
      <c r="E50" s="25"/>
      <c r="F50" s="25"/>
      <c r="G50" s="25"/>
    </row>
    <row r="51" spans="1:10">
      <c r="A51" s="12"/>
      <c r="B51" s="26"/>
      <c r="C51" s="31" t="s">
        <v>43</v>
      </c>
      <c r="D51" s="14"/>
      <c r="E51" s="25"/>
      <c r="F51" s="25"/>
      <c r="G51" s="25"/>
    </row>
    <row r="52" spans="1:10">
      <c r="A52" s="12"/>
      <c r="B52" s="6"/>
      <c r="C52" s="23"/>
      <c r="D52" s="24"/>
      <c r="E52" s="25"/>
      <c r="F52" s="25"/>
      <c r="G52" s="25"/>
    </row>
    <row r="53" spans="1:10">
      <c r="A53" s="20" t="s">
        <v>44</v>
      </c>
      <c r="B53" s="26" t="s">
        <v>45</v>
      </c>
      <c r="C53" s="23"/>
      <c r="D53" s="24"/>
      <c r="E53" s="25"/>
      <c r="F53" s="25"/>
      <c r="G53" s="25"/>
    </row>
    <row r="54" spans="1:10">
      <c r="A54" s="12"/>
      <c r="B54" s="6"/>
      <c r="C54" s="32" t="s">
        <v>46</v>
      </c>
      <c r="D54" s="10"/>
      <c r="E54" s="15"/>
      <c r="F54" s="15"/>
      <c r="G54" s="15"/>
    </row>
    <row r="55" spans="1:10">
      <c r="A55" s="12"/>
      <c r="B55" s="6"/>
      <c r="C55" s="32" t="s">
        <v>47</v>
      </c>
      <c r="D55" s="10"/>
      <c r="E55" s="10"/>
      <c r="F55" s="10"/>
      <c r="G55" s="15"/>
    </row>
    <row r="56" spans="1:10">
      <c r="A56" s="12"/>
      <c r="B56" s="6"/>
      <c r="C56" s="32" t="s">
        <v>48</v>
      </c>
      <c r="D56" s="10">
        <f>D54*12%+D55</f>
        <v>0</v>
      </c>
      <c r="E56" s="15"/>
      <c r="F56" s="15"/>
      <c r="G56" s="15"/>
    </row>
    <row r="57" spans="1:10">
      <c r="A57" s="12"/>
      <c r="B57" s="6"/>
      <c r="C57" s="32" t="s">
        <v>49</v>
      </c>
      <c r="D57" s="10"/>
      <c r="E57" s="10"/>
      <c r="F57" s="10"/>
      <c r="G57" s="15"/>
    </row>
    <row r="58" spans="1:10">
      <c r="A58" s="12"/>
      <c r="B58" s="6"/>
      <c r="C58" s="32" t="s">
        <v>22</v>
      </c>
      <c r="D58" s="14">
        <f>IF(D56&gt;=D57,0,D57-D56)</f>
        <v>0</v>
      </c>
      <c r="E58" s="10"/>
      <c r="F58" s="10"/>
      <c r="G58" s="15"/>
    </row>
    <row r="59" spans="1:10">
      <c r="A59" s="12"/>
      <c r="B59" s="6"/>
      <c r="C59" s="13"/>
      <c r="D59" s="15"/>
      <c r="E59" s="15"/>
      <c r="F59" s="15"/>
      <c r="G59" s="15"/>
    </row>
    <row r="60" spans="1:10">
      <c r="A60" s="12"/>
      <c r="B60" s="6"/>
      <c r="C60" s="13"/>
      <c r="D60" s="15"/>
      <c r="E60" s="15"/>
      <c r="F60" s="15"/>
      <c r="G60" s="15"/>
    </row>
    <row r="61" spans="1:10">
      <c r="A61" s="20" t="s">
        <v>50</v>
      </c>
      <c r="B61" s="6" t="s">
        <v>51</v>
      </c>
      <c r="C61" s="8"/>
      <c r="E61" s="33"/>
      <c r="F61" s="15"/>
      <c r="G61" s="15"/>
    </row>
    <row r="62" spans="1:10">
      <c r="A62" s="12"/>
      <c r="B62" s="8"/>
      <c r="C62" s="34" t="s">
        <v>22</v>
      </c>
      <c r="D62" s="14">
        <v>0</v>
      </c>
      <c r="E62" s="15"/>
      <c r="F62" s="15"/>
      <c r="G62" s="15"/>
    </row>
    <row r="63" spans="1:10">
      <c r="A63" s="12"/>
      <c r="B63" s="26"/>
      <c r="C63" s="8"/>
      <c r="D63" s="25"/>
      <c r="E63" s="15"/>
      <c r="F63" s="15"/>
      <c r="G63" s="15"/>
    </row>
    <row r="64" spans="1:10">
      <c r="A64" s="35"/>
      <c r="B64" s="35"/>
      <c r="C64" s="36" t="s">
        <v>52</v>
      </c>
      <c r="D64" s="14">
        <f>D8+D15+D21+D27+D34+D41+D48+D51+D58+D62</f>
        <v>50000</v>
      </c>
      <c r="E64" s="15"/>
      <c r="F64" s="15"/>
      <c r="G64" s="35"/>
      <c r="J64" s="37"/>
    </row>
    <row r="65" spans="1:10">
      <c r="A65" s="15"/>
      <c r="B65" s="35"/>
      <c r="C65" s="15"/>
      <c r="D65" s="35"/>
      <c r="E65" s="15"/>
      <c r="F65" s="15"/>
      <c r="G65" s="35"/>
    </row>
    <row r="66" spans="1:10">
      <c r="A66" s="13" t="s">
        <v>53</v>
      </c>
      <c r="B66" s="35" t="s">
        <v>54</v>
      </c>
      <c r="C66" s="15"/>
      <c r="D66" s="35"/>
      <c r="E66" s="15"/>
      <c r="F66" s="15"/>
      <c r="G66" s="35"/>
    </row>
    <row r="67" spans="1:10">
      <c r="A67" s="12" t="s">
        <v>5</v>
      </c>
      <c r="B67" s="6"/>
      <c r="C67" s="13"/>
      <c r="D67" s="15"/>
      <c r="E67" s="15"/>
      <c r="F67" s="15"/>
      <c r="G67" s="35"/>
    </row>
    <row r="68" spans="1:10">
      <c r="A68" s="15"/>
      <c r="B68" s="26" t="s">
        <v>55</v>
      </c>
      <c r="C68" s="13"/>
      <c r="D68" s="25"/>
      <c r="E68" s="15"/>
      <c r="F68" s="15"/>
      <c r="G68" s="35"/>
    </row>
    <row r="69" spans="1:10">
      <c r="A69" s="15"/>
      <c r="B69" s="35"/>
      <c r="C69" s="13" t="s">
        <v>56</v>
      </c>
      <c r="D69" s="14">
        <f>D68</f>
        <v>0</v>
      </c>
      <c r="E69" s="15"/>
      <c r="F69" s="15"/>
      <c r="G69" s="35"/>
    </row>
    <row r="70" spans="1:10">
      <c r="A70" s="15"/>
      <c r="B70" s="35"/>
      <c r="C70" s="13"/>
      <c r="D70" s="35"/>
      <c r="E70" s="15"/>
      <c r="F70" s="15"/>
      <c r="G70" s="35"/>
    </row>
    <row r="71" spans="1:10">
      <c r="A71" s="15"/>
      <c r="B71" s="35"/>
      <c r="C71" s="13"/>
      <c r="D71" s="15"/>
      <c r="E71" s="13"/>
      <c r="F71" s="13"/>
      <c r="G71" s="13"/>
    </row>
    <row r="72" spans="1:10">
      <c r="A72" s="20" t="s">
        <v>61</v>
      </c>
      <c r="B72" s="39" t="s">
        <v>101</v>
      </c>
      <c r="C72" s="13"/>
      <c r="D72" s="38"/>
      <c r="E72" s="13"/>
      <c r="F72" s="13"/>
      <c r="G72" s="13"/>
    </row>
    <row r="73" spans="1:10">
      <c r="A73" s="15"/>
      <c r="B73" s="35"/>
      <c r="C73" s="63" t="s">
        <v>102</v>
      </c>
      <c r="D73" s="15">
        <v>100000</v>
      </c>
      <c r="E73" s="13"/>
      <c r="F73" s="13"/>
      <c r="G73" s="13"/>
    </row>
    <row r="74" spans="1:10">
      <c r="A74" s="15"/>
      <c r="B74" s="35"/>
      <c r="C74" s="13" t="s">
        <v>56</v>
      </c>
      <c r="D74" s="14">
        <f>D73</f>
        <v>100000</v>
      </c>
      <c r="E74" s="13"/>
      <c r="F74" s="13"/>
      <c r="G74" s="13"/>
    </row>
    <row r="75" spans="1:10">
      <c r="A75" s="12"/>
      <c r="B75" s="35"/>
      <c r="C75" s="13"/>
      <c r="D75" s="35"/>
      <c r="E75" s="13"/>
      <c r="F75" s="13"/>
      <c r="G75" s="13"/>
    </row>
    <row r="76" spans="1:10">
      <c r="A76" s="15"/>
      <c r="B76" s="35"/>
      <c r="C76" s="13"/>
      <c r="D76" s="38"/>
      <c r="E76" s="13"/>
      <c r="F76" s="13"/>
      <c r="G76" s="13"/>
    </row>
    <row r="77" spans="1:10">
      <c r="A77" s="15"/>
      <c r="B77" s="35"/>
      <c r="C77" s="13"/>
      <c r="D77" s="33"/>
      <c r="E77" s="13"/>
      <c r="F77" s="13"/>
      <c r="G77" s="13"/>
    </row>
    <row r="78" spans="1:10">
      <c r="A78" s="15"/>
      <c r="B78" s="35"/>
      <c r="C78" s="13"/>
      <c r="D78" s="33"/>
      <c r="E78" s="13"/>
      <c r="F78" s="13"/>
      <c r="G78" s="13"/>
    </row>
    <row r="79" spans="1:10">
      <c r="A79" s="15"/>
      <c r="B79" s="35"/>
      <c r="C79" s="36" t="s">
        <v>57</v>
      </c>
      <c r="D79" s="14">
        <f>D69+D74</f>
        <v>100000</v>
      </c>
      <c r="E79" s="15"/>
      <c r="F79" s="15"/>
      <c r="G79" s="35"/>
      <c r="J79" s="37"/>
    </row>
    <row r="80" spans="1:10">
      <c r="A80" s="15"/>
      <c r="B80" s="35"/>
      <c r="C80" s="15"/>
      <c r="D80" s="35"/>
      <c r="E80" s="15"/>
      <c r="F80" s="15"/>
      <c r="G80" s="35"/>
    </row>
    <row r="81" spans="1:7">
      <c r="A81" s="15"/>
      <c r="B81" s="35"/>
      <c r="C81" s="15"/>
      <c r="D81" s="35"/>
      <c r="E81" s="15"/>
      <c r="F81" s="15"/>
      <c r="G81" s="35"/>
    </row>
    <row r="82" spans="1:7">
      <c r="A82" s="13" t="s">
        <v>58</v>
      </c>
      <c r="B82" s="39" t="s">
        <v>59</v>
      </c>
      <c r="C82" s="15"/>
      <c r="D82" s="35"/>
      <c r="E82" s="15"/>
      <c r="F82" s="15"/>
      <c r="G82" s="35"/>
    </row>
    <row r="83" spans="1:7">
      <c r="A83" s="15"/>
      <c r="B83" s="35"/>
      <c r="C83" s="15"/>
      <c r="D83" s="35"/>
      <c r="E83" s="15"/>
      <c r="F83" s="15"/>
      <c r="G83" s="35"/>
    </row>
    <row r="84" spans="1:7">
      <c r="A84" s="12" t="s">
        <v>5</v>
      </c>
      <c r="B84" s="26" t="s">
        <v>60</v>
      </c>
      <c r="C84" s="15"/>
      <c r="D84" s="35"/>
      <c r="E84" s="15"/>
      <c r="F84" s="15"/>
      <c r="G84" s="35"/>
    </row>
    <row r="85" spans="1:7">
      <c r="A85" s="12"/>
      <c r="B85" s="6"/>
      <c r="C85" s="21" t="s">
        <v>56</v>
      </c>
      <c r="D85" s="14"/>
      <c r="E85" s="15"/>
      <c r="F85" s="15"/>
      <c r="G85" s="35"/>
    </row>
    <row r="86" spans="1:7">
      <c r="A86" s="12"/>
      <c r="B86" s="6"/>
      <c r="C86" s="15"/>
      <c r="D86" s="35"/>
      <c r="E86" s="15"/>
      <c r="F86" s="15"/>
      <c r="G86" s="35"/>
    </row>
    <row r="87" spans="1:7">
      <c r="A87" s="20" t="s">
        <v>61</v>
      </c>
      <c r="B87" s="26" t="s">
        <v>62</v>
      </c>
      <c r="C87" s="15"/>
      <c r="D87" s="35"/>
      <c r="E87" s="15"/>
      <c r="F87" s="15"/>
      <c r="G87" s="35"/>
    </row>
    <row r="88" spans="1:7">
      <c r="A88" s="20"/>
      <c r="B88" s="26"/>
      <c r="C88" s="32" t="s">
        <v>63</v>
      </c>
      <c r="D88" s="33"/>
      <c r="E88" s="15"/>
      <c r="F88" s="15"/>
      <c r="G88" s="35"/>
    </row>
    <row r="89" spans="1:7">
      <c r="A89" s="20"/>
      <c r="B89" s="26"/>
      <c r="C89" s="32" t="s">
        <v>64</v>
      </c>
      <c r="D89" s="40">
        <v>0.75</v>
      </c>
      <c r="E89" s="41" t="s">
        <v>65</v>
      </c>
      <c r="F89" s="15"/>
      <c r="G89" s="35"/>
    </row>
    <row r="90" spans="1:7">
      <c r="A90" s="20"/>
      <c r="B90" s="26"/>
      <c r="C90" s="21" t="s">
        <v>56</v>
      </c>
      <c r="D90" s="14">
        <f>D88*D89</f>
        <v>0</v>
      </c>
      <c r="E90" s="15"/>
      <c r="F90" s="15"/>
      <c r="G90" s="35"/>
    </row>
    <row r="91" spans="1:7">
      <c r="A91" s="12"/>
      <c r="B91" s="6"/>
      <c r="C91" s="15"/>
      <c r="D91" s="35"/>
      <c r="E91" s="15"/>
      <c r="F91" s="15"/>
      <c r="G91" s="35"/>
    </row>
    <row r="92" spans="1:7">
      <c r="A92" s="20" t="s">
        <v>14</v>
      </c>
      <c r="B92" s="26" t="s">
        <v>66</v>
      </c>
      <c r="C92" s="15"/>
      <c r="D92" s="35"/>
      <c r="E92" s="15"/>
      <c r="F92" s="15"/>
      <c r="G92" s="35"/>
    </row>
    <row r="93" spans="1:7">
      <c r="A93" s="12"/>
      <c r="B93" s="6"/>
      <c r="C93" s="21" t="s">
        <v>56</v>
      </c>
      <c r="D93" s="14"/>
      <c r="E93" s="15"/>
      <c r="F93" s="15"/>
      <c r="G93" s="35"/>
    </row>
    <row r="94" spans="1:7">
      <c r="A94" s="15"/>
      <c r="B94" s="6"/>
      <c r="C94" s="15"/>
      <c r="D94" s="35"/>
      <c r="E94" s="15"/>
      <c r="F94" s="15"/>
      <c r="G94" s="35"/>
    </row>
    <row r="95" spans="1:7">
      <c r="A95" s="15"/>
      <c r="B95" s="35"/>
      <c r="C95" s="42" t="s">
        <v>67</v>
      </c>
      <c r="D95" s="14">
        <f>D85+D90+D93</f>
        <v>0</v>
      </c>
      <c r="E95" s="15"/>
      <c r="F95" s="15"/>
      <c r="G95" s="35"/>
    </row>
    <row r="97" spans="1:4">
      <c r="A97" s="5" t="s">
        <v>68</v>
      </c>
      <c r="B97" s="1" t="s">
        <v>69</v>
      </c>
    </row>
    <row r="98" spans="1:4">
      <c r="C98" s="43" t="s">
        <v>56</v>
      </c>
      <c r="D98" s="14"/>
    </row>
    <row r="101" spans="1:4">
      <c r="A101" s="5" t="s">
        <v>70</v>
      </c>
      <c r="B101" s="43" t="s">
        <v>71</v>
      </c>
    </row>
    <row r="102" spans="1:4">
      <c r="C102" s="44" t="s">
        <v>72</v>
      </c>
      <c r="D102" s="14"/>
    </row>
  </sheetData>
  <mergeCells count="1">
    <mergeCell ref="A1:I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第 &amp;P 页，共 &amp;N 页</oddFooter>
  </headerFooter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2DEF-8B86-4EB5-94B2-686E8DD8A818}">
  <sheetPr>
    <tabColor rgb="FFFFFF00"/>
  </sheetPr>
  <dimension ref="A1:D64"/>
  <sheetViews>
    <sheetView tabSelected="1" workbookViewId="0">
      <selection activeCell="E7" sqref="E7"/>
    </sheetView>
  </sheetViews>
  <sheetFormatPr defaultRowHeight="14.25"/>
  <cols>
    <col min="1" max="1" width="63.33203125" style="45" customWidth="1"/>
    <col min="2" max="2" width="33.83203125" style="45" customWidth="1"/>
    <col min="3" max="6" width="24" style="45" customWidth="1"/>
    <col min="7" max="16384" width="9.33203125" style="45"/>
  </cols>
  <sheetData>
    <row r="1" spans="1:4" ht="25.5">
      <c r="A1" s="67" t="s">
        <v>73</v>
      </c>
      <c r="B1" s="67"/>
      <c r="C1" s="67"/>
      <c r="D1" s="67"/>
    </row>
    <row r="3" spans="1:4" ht="20.25">
      <c r="A3" s="46" t="s">
        <v>74</v>
      </c>
    </row>
    <row r="5" spans="1:4" ht="20.25">
      <c r="A5" s="46" t="s">
        <v>75</v>
      </c>
      <c r="B5" s="47"/>
      <c r="C5" s="47"/>
      <c r="D5" s="48"/>
    </row>
    <row r="6" spans="1:4" ht="20.25">
      <c r="A6" s="47"/>
      <c r="B6" s="47"/>
      <c r="C6" s="47"/>
      <c r="D6" s="48"/>
    </row>
    <row r="7" spans="1:4" ht="20.25">
      <c r="A7" s="49" t="s">
        <v>76</v>
      </c>
      <c r="B7" s="49" t="s">
        <v>77</v>
      </c>
      <c r="C7" s="47"/>
      <c r="D7" s="48"/>
    </row>
    <row r="8" spans="1:4" ht="20.25">
      <c r="A8" s="50" t="s">
        <v>78</v>
      </c>
      <c r="B8" s="51">
        <v>1500000</v>
      </c>
      <c r="C8" s="47"/>
      <c r="D8" s="48"/>
    </row>
    <row r="9" spans="1:4" ht="20.25">
      <c r="A9" s="50" t="s">
        <v>79</v>
      </c>
      <c r="B9" s="51">
        <f>所得税调整事项!$D$8</f>
        <v>0</v>
      </c>
      <c r="C9" s="47"/>
      <c r="D9" s="48"/>
    </row>
    <row r="10" spans="1:4" ht="20.25">
      <c r="A10" s="50" t="s">
        <v>80</v>
      </c>
      <c r="B10" s="51">
        <f>所得税调整事项!$D$15</f>
        <v>50000</v>
      </c>
      <c r="C10" s="47"/>
      <c r="D10" s="48"/>
    </row>
    <row r="11" spans="1:4" ht="20.25">
      <c r="A11" s="50" t="s">
        <v>103</v>
      </c>
      <c r="B11" s="51">
        <f>-所得税调整事项!D79</f>
        <v>-100000</v>
      </c>
      <c r="C11" s="47"/>
      <c r="D11" s="48"/>
    </row>
    <row r="12" spans="1:4" ht="20.25">
      <c r="A12" s="50" t="s">
        <v>81</v>
      </c>
      <c r="B12" s="51">
        <f>所得税调整事项!$D$48</f>
        <v>0</v>
      </c>
      <c r="C12" s="47"/>
      <c r="D12" s="48"/>
    </row>
    <row r="13" spans="1:4" ht="20.25">
      <c r="A13" s="50" t="s">
        <v>82</v>
      </c>
      <c r="B13" s="51">
        <f>所得税调整事项!$D$51</f>
        <v>0</v>
      </c>
      <c r="C13" s="47"/>
      <c r="D13" s="48"/>
    </row>
    <row r="14" spans="1:4" ht="20.25">
      <c r="A14" s="50" t="s">
        <v>83</v>
      </c>
      <c r="B14" s="51">
        <f>-所得税调整事项!$D$90</f>
        <v>0</v>
      </c>
      <c r="C14" s="47"/>
      <c r="D14" s="64">
        <f>B17/B15</f>
        <v>3.2758620689655175E-2</v>
      </c>
    </row>
    <row r="15" spans="1:4" ht="20.25">
      <c r="A15" s="50" t="s">
        <v>104</v>
      </c>
      <c r="B15" s="51">
        <f>SUM(B8:B14)</f>
        <v>1450000</v>
      </c>
      <c r="C15" s="52"/>
      <c r="D15" s="48"/>
    </row>
    <row r="16" spans="1:4" ht="20.25">
      <c r="A16" s="50" t="s">
        <v>84</v>
      </c>
      <c r="B16" s="53" t="s">
        <v>106</v>
      </c>
      <c r="C16" s="47"/>
      <c r="D16" s="48"/>
    </row>
    <row r="17" spans="1:4" ht="20.25">
      <c r="A17" s="50" t="s">
        <v>85</v>
      </c>
      <c r="B17" s="51">
        <f>1000000*2.5%+450000*5%</f>
        <v>47500</v>
      </c>
      <c r="C17" s="47"/>
      <c r="D17" s="48"/>
    </row>
    <row r="18" spans="1:4" ht="20.25">
      <c r="A18" s="54"/>
      <c r="B18" s="55"/>
      <c r="C18" s="47"/>
      <c r="D18" s="48"/>
    </row>
    <row r="19" spans="1:4" ht="20.25">
      <c r="A19" s="54"/>
      <c r="B19" s="54" t="s">
        <v>86</v>
      </c>
      <c r="C19" s="47"/>
      <c r="D19" s="48"/>
    </row>
    <row r="20" spans="1:4" ht="20.25">
      <c r="A20" s="54"/>
      <c r="B20" s="54"/>
      <c r="C20" s="47"/>
      <c r="D20" s="48"/>
    </row>
    <row r="21" spans="1:4" ht="20.25">
      <c r="A21" s="56" t="s">
        <v>87</v>
      </c>
      <c r="B21" s="54"/>
      <c r="C21" s="47"/>
      <c r="D21" s="48"/>
    </row>
    <row r="22" spans="1:4" ht="20.25">
      <c r="A22" s="54"/>
      <c r="B22" s="54"/>
      <c r="C22" s="47"/>
      <c r="D22" s="48"/>
    </row>
    <row r="23" spans="1:4" ht="20.25">
      <c r="A23" s="49" t="s">
        <v>76</v>
      </c>
      <c r="B23" s="49" t="s">
        <v>77</v>
      </c>
      <c r="C23" s="47"/>
      <c r="D23" s="48"/>
    </row>
    <row r="24" spans="1:4" ht="20.25">
      <c r="A24" s="50" t="s">
        <v>78</v>
      </c>
      <c r="B24" s="51">
        <f>B8</f>
        <v>1500000</v>
      </c>
      <c r="C24" s="47"/>
      <c r="D24" s="48"/>
    </row>
    <row r="25" spans="1:4" ht="20.25">
      <c r="A25" s="50" t="s">
        <v>88</v>
      </c>
      <c r="B25" s="51">
        <f>B24*D14</f>
        <v>49137.931034482761</v>
      </c>
      <c r="C25" s="47"/>
      <c r="D25" s="48"/>
    </row>
    <row r="26" spans="1:4" ht="20.25">
      <c r="A26" s="50" t="s">
        <v>79</v>
      </c>
      <c r="B26" s="51">
        <f>所得税调整事项!$D$8*15%</f>
        <v>0</v>
      </c>
      <c r="C26" s="47"/>
      <c r="D26" s="48"/>
    </row>
    <row r="27" spans="1:4" ht="20.25">
      <c r="A27" s="50" t="s">
        <v>80</v>
      </c>
      <c r="B27" s="51">
        <f>所得税调整事项!$D$15*D14</f>
        <v>1637.9310344827588</v>
      </c>
      <c r="C27" s="47"/>
      <c r="D27" s="48"/>
    </row>
    <row r="28" spans="1:4" ht="20.25">
      <c r="A28" s="50" t="s">
        <v>103</v>
      </c>
      <c r="B28" s="51">
        <f>B11*D14</f>
        <v>-3275.8620689655177</v>
      </c>
      <c r="C28" s="47"/>
      <c r="D28" s="48"/>
    </row>
    <row r="29" spans="1:4" ht="20.25">
      <c r="A29" s="50" t="s">
        <v>81</v>
      </c>
      <c r="B29" s="51">
        <f>所得税调整事项!$D$48*15%</f>
        <v>0</v>
      </c>
      <c r="C29" s="47"/>
      <c r="D29" s="48"/>
    </row>
    <row r="30" spans="1:4" ht="20.25">
      <c r="A30" s="50" t="s">
        <v>82</v>
      </c>
      <c r="B30" s="51">
        <f>所得税调整事项!$D$51*15%</f>
        <v>0</v>
      </c>
      <c r="C30" s="47"/>
      <c r="D30" s="48"/>
    </row>
    <row r="31" spans="1:4" ht="20.25">
      <c r="A31" s="50" t="s">
        <v>83</v>
      </c>
      <c r="B31" s="51">
        <f>-所得税调整事项!$D$90*15%</f>
        <v>0</v>
      </c>
      <c r="C31" s="47"/>
      <c r="D31" s="48"/>
    </row>
    <row r="32" spans="1:4" ht="20.25">
      <c r="A32" s="50" t="s">
        <v>85</v>
      </c>
      <c r="B32" s="51">
        <f>MAX(SUM(B25:B31),0)</f>
        <v>47500.000000000007</v>
      </c>
      <c r="C32" s="47"/>
      <c r="D32" s="48"/>
    </row>
    <row r="33" spans="1:4" ht="20.25">
      <c r="A33" s="54"/>
      <c r="B33" s="57">
        <f>B32-B17</f>
        <v>0</v>
      </c>
      <c r="C33" s="47"/>
      <c r="D33" s="48"/>
    </row>
    <row r="34" spans="1:4" ht="20.25">
      <c r="A34" s="54"/>
      <c r="B34" s="54" t="s">
        <v>86</v>
      </c>
      <c r="C34" s="47"/>
      <c r="D34" s="48"/>
    </row>
    <row r="35" spans="1:4" ht="20.25">
      <c r="A35" s="54"/>
      <c r="B35" s="54"/>
      <c r="C35" s="47"/>
      <c r="D35" s="48"/>
    </row>
    <row r="36" spans="1:4" ht="20.25">
      <c r="A36" s="56" t="s">
        <v>89</v>
      </c>
      <c r="B36" s="54"/>
      <c r="C36" s="47"/>
      <c r="D36" s="48"/>
    </row>
    <row r="37" spans="1:4" ht="20.25">
      <c r="A37" s="54"/>
      <c r="B37" s="54"/>
      <c r="C37" s="47"/>
      <c r="D37" s="48"/>
    </row>
    <row r="38" spans="1:4" ht="20.25">
      <c r="A38" s="49" t="s">
        <v>76</v>
      </c>
      <c r="B38" s="49" t="s">
        <v>77</v>
      </c>
      <c r="C38" s="47"/>
      <c r="D38" s="48"/>
    </row>
    <row r="39" spans="1:4" ht="20.25">
      <c r="A39" s="50" t="s">
        <v>78</v>
      </c>
      <c r="B39" s="51">
        <f>B24</f>
        <v>1500000</v>
      </c>
      <c r="C39" s="47"/>
      <c r="D39" s="48"/>
    </row>
    <row r="40" spans="1:4" ht="20.25">
      <c r="A40" s="50" t="s">
        <v>88</v>
      </c>
      <c r="B40" s="51">
        <f>B39*D14</f>
        <v>49137.931034482761</v>
      </c>
      <c r="C40" s="47"/>
      <c r="D40" s="48"/>
    </row>
    <row r="41" spans="1:4" ht="20.25">
      <c r="A41" s="50" t="s">
        <v>79</v>
      </c>
      <c r="B41" s="51">
        <f>所得税调整事项!$D$8*15%</f>
        <v>0</v>
      </c>
      <c r="C41" s="47"/>
      <c r="D41" s="48"/>
    </row>
    <row r="42" spans="1:4" ht="20.25">
      <c r="A42" s="50" t="s">
        <v>80</v>
      </c>
      <c r="B42" s="51">
        <f>所得税调整事项!$D$15*D14</f>
        <v>1637.9310344827588</v>
      </c>
      <c r="C42" s="47"/>
      <c r="D42" s="48"/>
    </row>
    <row r="43" spans="1:4" ht="20.25">
      <c r="A43" s="50" t="s">
        <v>103</v>
      </c>
      <c r="B43" s="51">
        <f>B11*D14</f>
        <v>-3275.8620689655177</v>
      </c>
      <c r="C43" s="47"/>
      <c r="D43" s="48"/>
    </row>
    <row r="44" spans="1:4" ht="20.25">
      <c r="A44" s="50" t="s">
        <v>81</v>
      </c>
      <c r="B44" s="51"/>
      <c r="C44" s="47"/>
      <c r="D44" s="48"/>
    </row>
    <row r="45" spans="1:4" ht="20.25">
      <c r="A45" s="50" t="s">
        <v>82</v>
      </c>
      <c r="B45" s="51"/>
      <c r="C45" s="47"/>
      <c r="D45" s="48"/>
    </row>
    <row r="46" spans="1:4" ht="20.25">
      <c r="A46" s="50" t="s">
        <v>90</v>
      </c>
      <c r="B46" s="51"/>
      <c r="C46" s="47"/>
      <c r="D46" s="48"/>
    </row>
    <row r="47" spans="1:4" ht="20.25">
      <c r="A47" s="50" t="s">
        <v>85</v>
      </c>
      <c r="B47" s="51">
        <f>MAX(SUM(B40:B46),0)</f>
        <v>47500.000000000007</v>
      </c>
      <c r="C47" s="47"/>
      <c r="D47" s="48"/>
    </row>
    <row r="48" spans="1:4" ht="20.25">
      <c r="A48" s="58" t="s">
        <v>91</v>
      </c>
      <c r="B48" s="59"/>
      <c r="C48" s="54"/>
      <c r="D48" s="60"/>
    </row>
    <row r="49" spans="1:4" ht="20.25">
      <c r="A49" s="50" t="s">
        <v>79</v>
      </c>
      <c r="B49" s="61"/>
      <c r="C49" s="60"/>
      <c r="D49" s="60"/>
    </row>
    <row r="50" spans="1:4" ht="20.25">
      <c r="A50" s="50" t="s">
        <v>92</v>
      </c>
      <c r="B50" s="61">
        <f>B47+B48+B49</f>
        <v>47500.000000000007</v>
      </c>
      <c r="C50" s="62"/>
      <c r="D50" s="62"/>
    </row>
    <row r="51" spans="1:4" ht="19.5" customHeight="1">
      <c r="A51" s="62"/>
      <c r="B51" s="55">
        <f>B50-B17</f>
        <v>0</v>
      </c>
      <c r="C51" s="62"/>
      <c r="D51" s="62"/>
    </row>
    <row r="52" spans="1:4" ht="20.25">
      <c r="A52" s="62"/>
      <c r="B52" s="54" t="s">
        <v>86</v>
      </c>
      <c r="C52" s="62"/>
      <c r="D52" s="62"/>
    </row>
    <row r="53" spans="1:4" ht="20.25">
      <c r="A53" s="56" t="s">
        <v>93</v>
      </c>
      <c r="B53" s="62"/>
      <c r="C53" s="62"/>
      <c r="D53" s="62"/>
    </row>
    <row r="54" spans="1:4" ht="20.25">
      <c r="A54" s="49" t="s">
        <v>76</v>
      </c>
      <c r="B54" s="49" t="s">
        <v>77</v>
      </c>
      <c r="C54" s="62"/>
      <c r="D54" s="62"/>
    </row>
    <row r="55" spans="1:4" ht="20.25">
      <c r="A55" s="50" t="s">
        <v>94</v>
      </c>
      <c r="B55" s="51">
        <f>B39</f>
        <v>1500000</v>
      </c>
      <c r="C55" s="62"/>
      <c r="D55" s="62"/>
    </row>
    <row r="56" spans="1:4" ht="20.25">
      <c r="A56" s="50" t="s">
        <v>95</v>
      </c>
      <c r="B56" s="51">
        <f>B55*D14</f>
        <v>49137.931034482761</v>
      </c>
      <c r="C56" s="62"/>
      <c r="D56" s="62"/>
    </row>
    <row r="57" spans="1:4" ht="20.25">
      <c r="A57" s="50" t="s">
        <v>96</v>
      </c>
      <c r="B57" s="51"/>
      <c r="C57" s="62"/>
      <c r="D57" s="62"/>
    </row>
    <row r="58" spans="1:4" ht="20.25">
      <c r="A58" s="50" t="s">
        <v>97</v>
      </c>
      <c r="B58" s="51">
        <f>所得税调整事项!$D$15*D14</f>
        <v>1637.9310344827588</v>
      </c>
    </row>
    <row r="59" spans="1:4" ht="20.25">
      <c r="A59" s="50" t="s">
        <v>105</v>
      </c>
      <c r="B59" s="51">
        <f>-所得税调整事项!D73*D14</f>
        <v>-3275.8620689655177</v>
      </c>
    </row>
    <row r="60" spans="1:4" ht="20.25">
      <c r="A60" s="50" t="s">
        <v>98</v>
      </c>
      <c r="B60" s="51">
        <f>-所得税调整事项!$D$90*15%</f>
        <v>0</v>
      </c>
    </row>
    <row r="61" spans="1:4" ht="20.25">
      <c r="A61" s="58" t="s">
        <v>99</v>
      </c>
      <c r="B61" s="59"/>
    </row>
    <row r="62" spans="1:4" ht="20.25">
      <c r="A62" s="50" t="s">
        <v>100</v>
      </c>
      <c r="B62" s="61">
        <f>SUM(B56:B61)</f>
        <v>47500.000000000007</v>
      </c>
    </row>
    <row r="63" spans="1:4" ht="20.25">
      <c r="A63" s="62"/>
      <c r="B63" s="55">
        <f>B62-B17</f>
        <v>0</v>
      </c>
    </row>
    <row r="64" spans="1:4" ht="20.25">
      <c r="A64" s="62"/>
      <c r="B64" s="54" t="s">
        <v>86</v>
      </c>
    </row>
  </sheetData>
  <mergeCells count="1">
    <mergeCell ref="A1:D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所得税调整事项</vt:lpstr>
      <vt:lpstr>亏损的情况（没确认递延）</vt:lpstr>
      <vt:lpstr>所得税调整事项!Print_Titles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2023-03-22T09:29:35Z</dcterms:created>
  <dcterms:modified xsi:type="dcterms:W3CDTF">2023-03-22T12:19:29Z</dcterms:modified>
</cp:coreProperties>
</file>