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手把手教你编现金流量表\合并报表\"/>
    </mc:Choice>
  </mc:AlternateContent>
  <xr:revisionPtr revIDLastSave="0" documentId="13_ncr:1_{533AFFC2-334E-4C55-A848-B2739A4144F5}" xr6:coauthVersionLast="47" xr6:coauthVersionMax="47" xr10:uidLastSave="{00000000-0000-0000-0000-000000000000}"/>
  <bookViews>
    <workbookView xWindow="-120" yWindow="-120" windowWidth="21840" windowHeight="13140" tabRatio="795" activeTab="6" xr2:uid="{00000000-000D-0000-FFFF-FFFF00000000}"/>
  </bookViews>
  <sheets>
    <sheet name="股权结构" sheetId="2" r:id="rId1"/>
    <sheet name="A公司历史沿革" sheetId="1" r:id="rId2"/>
    <sheet name="B公司历史沿革" sheetId="3" r:id="rId3"/>
    <sheet name="C公司历史沿革" sheetId="4" r:id="rId4"/>
    <sheet name="D公司历史沿革" sheetId="5" r:id="rId5"/>
    <sheet name="E公司历史沿革" sheetId="6" r:id="rId6"/>
    <sheet name="F公司历史沿革" sheetId="7" r:id="rId7"/>
    <sheet name="G公司历史沿革" sheetId="8" r:id="rId8"/>
    <sheet name="H公司历史沿革" sheetId="9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7" l="1"/>
  <c r="C32" i="6" l="1"/>
  <c r="F13" i="6"/>
  <c r="C9" i="6"/>
  <c r="B12" i="6"/>
  <c r="B13" i="7"/>
  <c r="B10" i="7"/>
  <c r="F2" i="7"/>
  <c r="B15" i="7" l="1"/>
  <c r="B27" i="6"/>
  <c r="C20" i="6"/>
  <c r="C23" i="6" s="1"/>
  <c r="B22" i="6" s="1"/>
  <c r="C31" i="6" l="1"/>
</calcChain>
</file>

<file path=xl/sharedStrings.xml><?xml version="1.0" encoding="utf-8"?>
<sst xmlns="http://schemas.openxmlformats.org/spreadsheetml/2006/main" count="84" uniqueCount="65">
  <si>
    <t>子公司名称</t>
    <phoneticPr fontId="2" type="noConversion"/>
  </si>
  <si>
    <t>A公司</t>
    <phoneticPr fontId="2" type="noConversion"/>
  </si>
  <si>
    <t>级别</t>
    <phoneticPr fontId="2" type="noConversion"/>
  </si>
  <si>
    <t>取得方式</t>
    <phoneticPr fontId="2" type="noConversion"/>
  </si>
  <si>
    <t>设立</t>
    <phoneticPr fontId="2" type="noConversion"/>
  </si>
  <si>
    <t>持股比例</t>
    <phoneticPr fontId="2" type="noConversion"/>
  </si>
  <si>
    <t>上级母公司</t>
    <phoneticPr fontId="2" type="noConversion"/>
  </si>
  <si>
    <t>长投原值</t>
    <phoneticPr fontId="2" type="noConversion"/>
  </si>
  <si>
    <t>B公司</t>
    <phoneticPr fontId="2" type="noConversion"/>
  </si>
  <si>
    <t>一级子公司</t>
    <phoneticPr fontId="2" type="noConversion"/>
  </si>
  <si>
    <t>C公司</t>
    <phoneticPr fontId="2" type="noConversion"/>
  </si>
  <si>
    <t>D公司</t>
    <phoneticPr fontId="2" type="noConversion"/>
  </si>
  <si>
    <t>E公司</t>
    <phoneticPr fontId="2" type="noConversion"/>
  </si>
  <si>
    <t>F公司</t>
    <phoneticPr fontId="2" type="noConversion"/>
  </si>
  <si>
    <t>G公司</t>
    <phoneticPr fontId="2" type="noConversion"/>
  </si>
  <si>
    <t>非同控</t>
    <phoneticPr fontId="2" type="noConversion"/>
  </si>
  <si>
    <t>同控</t>
    <phoneticPr fontId="2" type="noConversion"/>
  </si>
  <si>
    <t>集团</t>
    <phoneticPr fontId="2" type="noConversion"/>
  </si>
  <si>
    <t>二级子公司</t>
    <phoneticPr fontId="2" type="noConversion"/>
  </si>
  <si>
    <t>历史沿革</t>
    <phoneticPr fontId="2" type="noConversion"/>
  </si>
  <si>
    <t>A公司历史沿革</t>
  </si>
  <si>
    <t>B公司历史沿革</t>
  </si>
  <si>
    <t>C公司历史沿革</t>
  </si>
  <si>
    <t>D公司历史沿革</t>
  </si>
  <si>
    <t>E公司历史沿革</t>
  </si>
  <si>
    <t>F公司历史沿革</t>
  </si>
  <si>
    <t>G公司历史沿革</t>
  </si>
  <si>
    <t>H公司</t>
    <phoneticPr fontId="2" type="noConversion"/>
  </si>
  <si>
    <t>H公司历史沿革</t>
    <phoneticPr fontId="2" type="noConversion"/>
  </si>
  <si>
    <t>2020年6月30日，母公司支付300万，购买E公司65%股权。购买日E公司的账面净资产1,968,888.00元，公允价值3,968,888.00元。</t>
  </si>
  <si>
    <t>商誉：</t>
    <phoneticPr fontId="2" type="noConversion"/>
  </si>
  <si>
    <t>账面净资产：</t>
    <phoneticPr fontId="2" type="noConversion"/>
  </si>
  <si>
    <t>账面净资产公允价值：</t>
    <phoneticPr fontId="2" type="noConversion"/>
  </si>
  <si>
    <t>支付的对价：</t>
    <phoneticPr fontId="2" type="noConversion"/>
  </si>
  <si>
    <t>持股比例：</t>
    <phoneticPr fontId="2" type="noConversion"/>
  </si>
  <si>
    <t>购买日分录：</t>
    <phoneticPr fontId="2" type="noConversion"/>
  </si>
  <si>
    <t>借</t>
    <phoneticPr fontId="2" type="noConversion"/>
  </si>
  <si>
    <t>贷</t>
    <phoneticPr fontId="2" type="noConversion"/>
  </si>
  <si>
    <t>实收资本</t>
  </si>
  <si>
    <t>资本公积</t>
  </si>
  <si>
    <t>资本公积</t>
    <phoneticPr fontId="2" type="noConversion"/>
  </si>
  <si>
    <t>未分配利润</t>
  </si>
  <si>
    <t>商誉</t>
  </si>
  <si>
    <t>1固定资产和存货调整到公允</t>
    <phoneticPr fontId="2" type="noConversion"/>
  </si>
  <si>
    <t>固定资产</t>
    <phoneticPr fontId="2" type="noConversion"/>
  </si>
  <si>
    <t>存货</t>
    <phoneticPr fontId="2" type="noConversion"/>
  </si>
  <si>
    <t>递延所得税负债</t>
    <phoneticPr fontId="2" type="noConversion"/>
  </si>
  <si>
    <t>长期股权投资</t>
    <phoneticPr fontId="2" type="noConversion"/>
  </si>
  <si>
    <t>少数股东权益</t>
    <phoneticPr fontId="2" type="noConversion"/>
  </si>
  <si>
    <t xml:space="preserve">     其中——实收资本</t>
    <phoneticPr fontId="2" type="noConversion"/>
  </si>
  <si>
    <t xml:space="preserve">                    资本公积</t>
    <phoneticPr fontId="2" type="noConversion"/>
  </si>
  <si>
    <t xml:space="preserve">                    未分配利润</t>
    <phoneticPr fontId="2" type="noConversion"/>
  </si>
  <si>
    <t>分别是，固定资产评估增值100万，存货评估增值100万。固定资产剩余使用寿命10年。截至期末，评估增值的存货已全部对外出售。E公司所得税税率为25%</t>
    <phoneticPr fontId="2" type="noConversion"/>
  </si>
  <si>
    <t>元，</t>
    <phoneticPr fontId="2" type="noConversion"/>
  </si>
  <si>
    <t>长期股权投资初始入账价值为</t>
    <phoneticPr fontId="2" type="noConversion"/>
  </si>
  <si>
    <t>购买日所有者权益情况</t>
    <phoneticPr fontId="2" type="noConversion"/>
  </si>
  <si>
    <t>实收资本</t>
    <phoneticPr fontId="2" type="noConversion"/>
  </si>
  <si>
    <t>资本公积</t>
    <phoneticPr fontId="2" type="noConversion"/>
  </si>
  <si>
    <t>未分配利润</t>
    <phoneticPr fontId="2" type="noConversion"/>
  </si>
  <si>
    <t>合计</t>
    <phoneticPr fontId="2" type="noConversion"/>
  </si>
  <si>
    <t>年初未分配利润</t>
    <phoneticPr fontId="2" type="noConversion"/>
  </si>
  <si>
    <t>1-6月份利润</t>
    <phoneticPr fontId="2" type="noConversion"/>
  </si>
  <si>
    <t>2020年6月30日，母公司从同一集团内的甲公司处购买F公司的80%股权，当日F公司在甲公司合并层面的净资产为</t>
    <phoneticPr fontId="2" type="noConversion"/>
  </si>
  <si>
    <t>7-12月份利润</t>
    <phoneticPr fontId="2" type="noConversion"/>
  </si>
  <si>
    <t>本年实现的净利润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</si>
</sst>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/>
    <xf numFmtId="43" fontId="0" fillId="0" borderId="0" xfId="2" applyFon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  <xf numFmtId="43" fontId="1" fillId="0" borderId="0" xfId="2" applyFont="1" applyAlignment="1"/>
  </cellXfs>
  <cellStyles count="3">
    <cellStyle name="常规" xfId="0" builtinId="0"/>
    <cellStyle name="超链接" xfId="1" builtinId="8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2289;&#19968;&#33324;&#24773;&#20917;/00%20&#22823;&#21512;&#241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资产负债表"/>
      <sheetName val="资产负债表（续）"/>
      <sheetName val="利润表"/>
      <sheetName val="所有者权益变动表"/>
      <sheetName val="调整分录-上期"/>
      <sheetName val="TB-上期"/>
      <sheetName val="调整分录-本期"/>
      <sheetName val="TB-本期"/>
      <sheetName val="少数股东权益的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0">
          <cell r="I120">
            <v>800000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4B8F-ED13-4120-96DD-02BB19A2F94A}">
  <dimension ref="A1:G9"/>
  <sheetViews>
    <sheetView workbookViewId="0">
      <selection activeCell="G6" sqref="G6"/>
    </sheetView>
  </sheetViews>
  <sheetFormatPr defaultRowHeight="14.25" x14ac:dyDescent="0.2"/>
  <cols>
    <col min="1" max="1" width="12.625" customWidth="1"/>
    <col min="2" max="2" width="14.875" customWidth="1"/>
    <col min="3" max="4" width="10.5" customWidth="1"/>
    <col min="5" max="5" width="13.25" customWidth="1"/>
  </cols>
  <sheetData>
    <row r="1" spans="1:7" x14ac:dyDescent="0.2">
      <c r="A1" t="s">
        <v>0</v>
      </c>
      <c r="B1" t="s">
        <v>2</v>
      </c>
      <c r="C1" t="s">
        <v>3</v>
      </c>
      <c r="D1" t="s">
        <v>5</v>
      </c>
      <c r="E1" t="s">
        <v>6</v>
      </c>
      <c r="F1" t="s">
        <v>7</v>
      </c>
      <c r="G1" t="s">
        <v>19</v>
      </c>
    </row>
    <row r="2" spans="1:7" x14ac:dyDescent="0.2">
      <c r="A2" t="s">
        <v>1</v>
      </c>
      <c r="B2" t="s">
        <v>9</v>
      </c>
      <c r="C2" t="s">
        <v>4</v>
      </c>
      <c r="E2" t="s">
        <v>17</v>
      </c>
      <c r="G2" s="3" t="s">
        <v>20</v>
      </c>
    </row>
    <row r="3" spans="1:7" x14ac:dyDescent="0.2">
      <c r="A3" t="s">
        <v>8</v>
      </c>
      <c r="B3" t="s">
        <v>9</v>
      </c>
      <c r="C3" t="s">
        <v>4</v>
      </c>
      <c r="E3" t="s">
        <v>17</v>
      </c>
      <c r="G3" s="3" t="s">
        <v>21</v>
      </c>
    </row>
    <row r="4" spans="1:7" x14ac:dyDescent="0.2">
      <c r="A4" t="s">
        <v>10</v>
      </c>
      <c r="B4" t="s">
        <v>9</v>
      </c>
      <c r="C4" t="s">
        <v>15</v>
      </c>
      <c r="E4" t="s">
        <v>17</v>
      </c>
      <c r="G4" s="3" t="s">
        <v>22</v>
      </c>
    </row>
    <row r="5" spans="1:7" x14ac:dyDescent="0.2">
      <c r="A5" t="s">
        <v>11</v>
      </c>
      <c r="B5" t="s">
        <v>9</v>
      </c>
      <c r="C5" t="s">
        <v>4</v>
      </c>
      <c r="E5" t="s">
        <v>17</v>
      </c>
      <c r="G5" s="3" t="s">
        <v>23</v>
      </c>
    </row>
    <row r="6" spans="1:7" x14ac:dyDescent="0.2">
      <c r="A6" t="s">
        <v>12</v>
      </c>
      <c r="B6" t="s">
        <v>9</v>
      </c>
      <c r="C6" t="s">
        <v>15</v>
      </c>
      <c r="E6" t="s">
        <v>17</v>
      </c>
      <c r="G6" s="3" t="s">
        <v>24</v>
      </c>
    </row>
    <row r="7" spans="1:7" x14ac:dyDescent="0.2">
      <c r="A7" t="s">
        <v>13</v>
      </c>
      <c r="B7" t="s">
        <v>9</v>
      </c>
      <c r="C7" t="s">
        <v>16</v>
      </c>
      <c r="E7" t="s">
        <v>17</v>
      </c>
      <c r="G7" s="3" t="s">
        <v>25</v>
      </c>
    </row>
    <row r="8" spans="1:7" x14ac:dyDescent="0.2">
      <c r="A8" t="s">
        <v>14</v>
      </c>
      <c r="B8" t="s">
        <v>9</v>
      </c>
      <c r="C8" t="s">
        <v>4</v>
      </c>
      <c r="E8" t="s">
        <v>17</v>
      </c>
      <c r="G8" s="3" t="s">
        <v>26</v>
      </c>
    </row>
    <row r="9" spans="1:7" x14ac:dyDescent="0.2">
      <c r="A9" t="s">
        <v>27</v>
      </c>
      <c r="B9" t="s">
        <v>18</v>
      </c>
      <c r="C9" t="s">
        <v>4</v>
      </c>
      <c r="E9" t="s">
        <v>14</v>
      </c>
      <c r="G9" s="3" t="s">
        <v>28</v>
      </c>
    </row>
  </sheetData>
  <phoneticPr fontId="2" type="noConversion"/>
  <hyperlinks>
    <hyperlink ref="G2" location="A公司历史沿革!A1" display="A公司历史沿革" xr:uid="{E6D00522-C59C-4BD3-AD52-79068A4AC43B}"/>
    <hyperlink ref="G3" location="B公司历史沿革!A1" display="B公司历史沿革" xr:uid="{FB11E977-F865-420F-BD0C-426742B2C95A}"/>
    <hyperlink ref="G4" location="C公司历史沿革!A1" display="C公司历史沿革" xr:uid="{374B5182-2EE1-45AF-BDD2-F3DD3CF748AD}"/>
    <hyperlink ref="G5" location="D公司历史沿革!A1" display="D公司历史沿革" xr:uid="{AB2A91C5-2584-4616-9DFB-A54BB4D1E52D}"/>
    <hyperlink ref="G6" location="E公司历史沿革!A1" display="E公司历史沿革" xr:uid="{DA1B4667-3556-42AD-8580-42A3AD3B3F28}"/>
    <hyperlink ref="G7" location="F公司历史沿革!A1" display="F公司历史沿革" xr:uid="{BED2512F-3BBA-4276-9CF5-93262AD16943}"/>
    <hyperlink ref="G8" location="G公司历史沿革!A1" display="G公司历史沿革" xr:uid="{789D5E2B-21CB-4DFD-BBEF-095DD3818532}"/>
    <hyperlink ref="G9" location="H公司历史沿革!A1" display="H公司历史沿革" xr:uid="{41A58127-4B59-474C-A1E1-BAD1EB8DB2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"/>
  <sheetViews>
    <sheetView workbookViewId="0">
      <selection activeCell="I15" sqref="I15"/>
    </sheetView>
  </sheetViews>
  <sheetFormatPr defaultRowHeight="14.25" x14ac:dyDescent="0.2"/>
  <sheetData>
    <row r="2" spans="1:1" ht="15" x14ac:dyDescent="0.2">
      <c r="A2" s="1"/>
    </row>
    <row r="3" spans="1:1" x14ac:dyDescent="0.2">
      <c r="A3" s="2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6CF5-CFDC-4B52-B333-523AAD29BA22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942D-7C6F-42FC-91CC-5E8AB58E73D2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528A-423B-4057-B0F2-90D61780958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5E2E-68C4-4770-BD4C-2DA5764E4CF9}">
  <dimension ref="A1:G32"/>
  <sheetViews>
    <sheetView workbookViewId="0">
      <selection activeCell="D29" sqref="D29"/>
    </sheetView>
  </sheetViews>
  <sheetFormatPr defaultRowHeight="14.25" x14ac:dyDescent="0.2"/>
  <cols>
    <col min="1" max="1" width="23.625" customWidth="1"/>
    <col min="2" max="2" width="12.875" style="4" bestFit="1" customWidth="1"/>
    <col min="3" max="3" width="15.75" style="4" customWidth="1"/>
    <col min="7" max="7" width="13.875" bestFit="1" customWidth="1"/>
  </cols>
  <sheetData>
    <row r="1" spans="1:7" x14ac:dyDescent="0.2">
      <c r="A1" t="s">
        <v>29</v>
      </c>
    </row>
    <row r="2" spans="1:7" x14ac:dyDescent="0.2">
      <c r="A2" t="s">
        <v>52</v>
      </c>
    </row>
    <row r="4" spans="1:7" x14ac:dyDescent="0.2">
      <c r="A4" t="s">
        <v>31</v>
      </c>
      <c r="B4" s="4">
        <v>1968888</v>
      </c>
    </row>
    <row r="5" spans="1:7" x14ac:dyDescent="0.2">
      <c r="A5" t="s">
        <v>49</v>
      </c>
      <c r="B5" s="4">
        <v>1000000</v>
      </c>
    </row>
    <row r="6" spans="1:7" x14ac:dyDescent="0.2">
      <c r="A6" t="s">
        <v>50</v>
      </c>
      <c r="B6" s="4">
        <v>567888</v>
      </c>
    </row>
    <row r="7" spans="1:7" ht="15" x14ac:dyDescent="0.2">
      <c r="A7" t="s">
        <v>51</v>
      </c>
      <c r="B7" s="4">
        <v>401000</v>
      </c>
      <c r="G7" s="8"/>
    </row>
    <row r="9" spans="1:7" x14ac:dyDescent="0.2">
      <c r="A9" t="s">
        <v>32</v>
      </c>
      <c r="B9" s="4">
        <v>3968888</v>
      </c>
      <c r="C9" s="4">
        <f>B9-B4</f>
        <v>2000000</v>
      </c>
    </row>
    <row r="10" spans="1:7" x14ac:dyDescent="0.2">
      <c r="A10" t="s">
        <v>33</v>
      </c>
      <c r="B10" s="4">
        <v>3000000</v>
      </c>
    </row>
    <row r="11" spans="1:7" x14ac:dyDescent="0.2">
      <c r="A11" t="s">
        <v>34</v>
      </c>
      <c r="B11" s="4">
        <v>0.65</v>
      </c>
    </row>
    <row r="12" spans="1:7" x14ac:dyDescent="0.2">
      <c r="A12" t="s">
        <v>30</v>
      </c>
      <c r="B12" s="4">
        <f>B10-(B4+(B9-B4)*75%)*B11</f>
        <v>745222.79999999981</v>
      </c>
    </row>
    <row r="13" spans="1:7" ht="15" x14ac:dyDescent="0.2">
      <c r="F13" s="1">
        <f>3000000-(1968888+2000000*75%)*65%</f>
        <v>745222.79999999981</v>
      </c>
    </row>
    <row r="15" spans="1:7" x14ac:dyDescent="0.2">
      <c r="A15" t="s">
        <v>35</v>
      </c>
    </row>
    <row r="16" spans="1:7" x14ac:dyDescent="0.2">
      <c r="B16" s="4" t="s">
        <v>36</v>
      </c>
      <c r="C16" s="4" t="s">
        <v>37</v>
      </c>
    </row>
    <row r="17" spans="1:3" x14ac:dyDescent="0.2">
      <c r="A17" s="5" t="s">
        <v>43</v>
      </c>
    </row>
    <row r="18" spans="1:3" x14ac:dyDescent="0.2">
      <c r="A18" t="s">
        <v>44</v>
      </c>
      <c r="B18" s="4">
        <v>1000000</v>
      </c>
    </row>
    <row r="19" spans="1:3" x14ac:dyDescent="0.2">
      <c r="A19" t="s">
        <v>45</v>
      </c>
      <c r="B19" s="4">
        <v>1000000</v>
      </c>
    </row>
    <row r="20" spans="1:3" x14ac:dyDescent="0.2">
      <c r="A20" t="s">
        <v>40</v>
      </c>
      <c r="C20" s="4">
        <f>B18+B19</f>
        <v>2000000</v>
      </c>
    </row>
    <row r="22" spans="1:3" x14ac:dyDescent="0.2">
      <c r="A22" t="s">
        <v>40</v>
      </c>
      <c r="B22" s="4">
        <f>C23</f>
        <v>500000</v>
      </c>
    </row>
    <row r="23" spans="1:3" x14ac:dyDescent="0.2">
      <c r="A23" t="s">
        <v>46</v>
      </c>
      <c r="C23" s="4">
        <f>C20*25%</f>
        <v>500000</v>
      </c>
    </row>
    <row r="26" spans="1:3" x14ac:dyDescent="0.2">
      <c r="A26" t="s">
        <v>38</v>
      </c>
      <c r="B26" s="4">
        <v>1000000</v>
      </c>
    </row>
    <row r="27" spans="1:3" x14ac:dyDescent="0.2">
      <c r="A27" t="s">
        <v>39</v>
      </c>
      <c r="B27" s="4">
        <f>567888+C20-B22</f>
        <v>2067888</v>
      </c>
    </row>
    <row r="28" spans="1:3" x14ac:dyDescent="0.2">
      <c r="A28" t="s">
        <v>41</v>
      </c>
      <c r="B28" s="4">
        <v>401000</v>
      </c>
    </row>
    <row r="29" spans="1:3" x14ac:dyDescent="0.2">
      <c r="A29" t="s">
        <v>42</v>
      </c>
      <c r="B29" s="4">
        <v>745222.79999999981</v>
      </c>
    </row>
    <row r="30" spans="1:3" x14ac:dyDescent="0.2">
      <c r="A30" t="s">
        <v>47</v>
      </c>
      <c r="C30" s="4">
        <v>3000000</v>
      </c>
    </row>
    <row r="31" spans="1:3" x14ac:dyDescent="0.2">
      <c r="A31" t="s">
        <v>48</v>
      </c>
      <c r="C31" s="4">
        <f>SUM(B26:B28)*35%</f>
        <v>1214110.7999999998</v>
      </c>
    </row>
    <row r="32" spans="1:3" ht="15" x14ac:dyDescent="0.2">
      <c r="C32" s="8">
        <f>(1968888+2000000*75%)*35%</f>
        <v>1214110.7999999998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D4FB-339B-4E52-BAE6-D55FDE157EB6}">
  <dimension ref="A1:F22"/>
  <sheetViews>
    <sheetView tabSelected="1" workbookViewId="0">
      <selection activeCell="B16" sqref="B16"/>
    </sheetView>
  </sheetViews>
  <sheetFormatPr defaultRowHeight="14.25" x14ac:dyDescent="0.2"/>
  <cols>
    <col min="1" max="1" width="22.875" customWidth="1"/>
    <col min="2" max="2" width="19.375" customWidth="1"/>
    <col min="4" max="4" width="14" bestFit="1" customWidth="1"/>
    <col min="6" max="6" width="12.875" bestFit="1" customWidth="1"/>
  </cols>
  <sheetData>
    <row r="1" spans="1:6" x14ac:dyDescent="0.2">
      <c r="A1" t="s">
        <v>62</v>
      </c>
    </row>
    <row r="2" spans="1:6" x14ac:dyDescent="0.2">
      <c r="A2" s="4">
        <v>7802356.3000000007</v>
      </c>
      <c r="B2" t="s">
        <v>53</v>
      </c>
      <c r="C2" t="s">
        <v>54</v>
      </c>
      <c r="F2" s="6">
        <f>A2*80%</f>
        <v>6241885.040000001</v>
      </c>
    </row>
    <row r="6" spans="1:6" x14ac:dyDescent="0.2">
      <c r="A6" t="s">
        <v>55</v>
      </c>
    </row>
    <row r="8" spans="1:6" x14ac:dyDescent="0.2">
      <c r="A8" t="s">
        <v>56</v>
      </c>
      <c r="B8" s="4">
        <v>2000000</v>
      </c>
    </row>
    <row r="9" spans="1:6" x14ac:dyDescent="0.2">
      <c r="A9" t="s">
        <v>57</v>
      </c>
      <c r="B9" s="4">
        <v>1000000</v>
      </c>
    </row>
    <row r="10" spans="1:6" x14ac:dyDescent="0.2">
      <c r="A10" t="s">
        <v>58</v>
      </c>
      <c r="B10" s="6">
        <f>B11-B9-B8</f>
        <v>4802356.3000000007</v>
      </c>
    </row>
    <row r="11" spans="1:6" x14ac:dyDescent="0.2">
      <c r="A11" s="7" t="s">
        <v>59</v>
      </c>
      <c r="B11" s="4">
        <v>7802356.3000000007</v>
      </c>
    </row>
    <row r="13" spans="1:6" x14ac:dyDescent="0.2">
      <c r="A13" t="s">
        <v>60</v>
      </c>
      <c r="B13" s="6">
        <f>'[1]TB-上期'!$I$120</f>
        <v>800000</v>
      </c>
      <c r="F13" s="4"/>
    </row>
    <row r="14" spans="1:6" x14ac:dyDescent="0.2">
      <c r="A14" t="s">
        <v>64</v>
      </c>
      <c r="B14" s="6">
        <v>6822466</v>
      </c>
      <c r="F14" s="4"/>
    </row>
    <row r="15" spans="1:6" x14ac:dyDescent="0.2">
      <c r="A15" t="s">
        <v>61</v>
      </c>
      <c r="B15" s="6">
        <f>B10-B13</f>
        <v>4002356.3000000007</v>
      </c>
      <c r="F15" s="4"/>
    </row>
    <row r="16" spans="1:6" x14ac:dyDescent="0.2">
      <c r="A16" t="s">
        <v>63</v>
      </c>
      <c r="B16" s="6">
        <f>B14-B15</f>
        <v>2820109.6999999993</v>
      </c>
      <c r="F16" s="4"/>
    </row>
    <row r="17" spans="4:6" x14ac:dyDescent="0.2">
      <c r="D17" s="4"/>
      <c r="F17" s="4"/>
    </row>
    <row r="18" spans="4:6" x14ac:dyDescent="0.2">
      <c r="D18" s="4"/>
      <c r="F18" s="4"/>
    </row>
    <row r="21" spans="4:6" x14ac:dyDescent="0.2">
      <c r="F21" s="6"/>
    </row>
    <row r="22" spans="4:6" x14ac:dyDescent="0.2">
      <c r="F22" s="6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CBD3-F63E-44DE-A39C-AA9AA296774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FF51-1756-4F21-BD68-59D0164B015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股权结构</vt:lpstr>
      <vt:lpstr>A公司历史沿革</vt:lpstr>
      <vt:lpstr>B公司历史沿革</vt:lpstr>
      <vt:lpstr>C公司历史沿革</vt:lpstr>
      <vt:lpstr>D公司历史沿革</vt:lpstr>
      <vt:lpstr>E公司历史沿革</vt:lpstr>
      <vt:lpstr>F公司历史沿革</vt:lpstr>
      <vt:lpstr>G公司历史沿革</vt:lpstr>
      <vt:lpstr>H公司历史沿革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2021-07-19T10:08:59Z</dcterms:modified>
</cp:coreProperties>
</file>