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手把手教你编现金流量表\课件\"/>
    </mc:Choice>
  </mc:AlternateContent>
  <xr:revisionPtr revIDLastSave="0" documentId="13_ncr:1_{20487D29-1455-47BE-BEA4-1FAF3ED9A0E9}" xr6:coauthVersionLast="45" xr6:coauthVersionMax="45" xr10:uidLastSave="{00000000-0000-0000-0000-000000000000}"/>
  <bookViews>
    <workbookView xWindow="-120" yWindow="-120" windowWidth="21840" windowHeight="13140" xr2:uid="{67721640-0DD9-48DC-A412-4E7CE62131C8}"/>
  </bookViews>
  <sheets>
    <sheet name="科目余额表" sheetId="3" r:id="rId1"/>
  </sheets>
  <definedNames>
    <definedName name="_xlnm._FilterDatabase" localSheetId="0" hidden="1">科目余额表!$A$1:$J$76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3" l="1"/>
  <c r="C23" i="3"/>
  <c r="G1" i="3" l="1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H87" i="3" l="1"/>
  <c r="G87" i="3"/>
  <c r="H86" i="3"/>
  <c r="G86" i="3"/>
  <c r="H85" i="3"/>
  <c r="G85" i="3"/>
  <c r="H84" i="3"/>
  <c r="G84" i="3"/>
  <c r="E78" i="3"/>
  <c r="F47" i="3"/>
  <c r="F46" i="3"/>
  <c r="F45" i="3"/>
  <c r="F44" i="3"/>
  <c r="F41" i="3"/>
  <c r="F27" i="3"/>
  <c r="F26" i="3"/>
  <c r="F25" i="3"/>
  <c r="F24" i="3"/>
  <c r="F22" i="3"/>
  <c r="F21" i="3"/>
  <c r="F20" i="3"/>
  <c r="F19" i="3"/>
  <c r="G18" i="3"/>
  <c r="F18" i="3"/>
  <c r="F17" i="3"/>
  <c r="F16" i="3"/>
  <c r="F15" i="3"/>
  <c r="F13" i="3"/>
  <c r="F14" i="3"/>
  <c r="F12" i="3"/>
  <c r="F7" i="3"/>
  <c r="F6" i="3"/>
  <c r="F5" i="3"/>
  <c r="F4" i="3"/>
  <c r="F2" i="3"/>
  <c r="F23" i="3" l="1"/>
  <c r="F48" i="3"/>
  <c r="I84" i="3"/>
  <c r="I86" i="3"/>
  <c r="C80" i="3"/>
  <c r="I85" i="3"/>
  <c r="I87" i="3"/>
  <c r="G48" i="3" l="1"/>
  <c r="H1" i="3"/>
</calcChain>
</file>

<file path=xl/sharedStrings.xml><?xml version="1.0" encoding="utf-8"?>
<sst xmlns="http://schemas.openxmlformats.org/spreadsheetml/2006/main" count="110" uniqueCount="106">
  <si>
    <t>所得税费用</t>
  </si>
  <si>
    <t>税金及附加</t>
  </si>
  <si>
    <t>主营业务成本</t>
  </si>
  <si>
    <t>营业外收入</t>
  </si>
  <si>
    <t>主营业务收入</t>
  </si>
  <si>
    <t>利润分配</t>
  </si>
  <si>
    <t>资本公积</t>
  </si>
  <si>
    <t>其他应付款</t>
  </si>
  <si>
    <t>应交税费</t>
  </si>
  <si>
    <t>应付职工薪酬</t>
  </si>
  <si>
    <t>预收账款</t>
  </si>
  <si>
    <t>递延所得税资产</t>
  </si>
  <si>
    <t>长期待摊费用</t>
  </si>
  <si>
    <t>无形资产累计摊销</t>
  </si>
  <si>
    <t>无形资产</t>
  </si>
  <si>
    <t>累计折旧</t>
  </si>
  <si>
    <t>固定资产</t>
  </si>
  <si>
    <t>其他流动资产</t>
  </si>
  <si>
    <t>其他应收款</t>
  </si>
  <si>
    <t>预付账款</t>
  </si>
  <si>
    <t>应收账款</t>
  </si>
  <si>
    <t>银行存款</t>
  </si>
  <si>
    <t>库存现金</t>
  </si>
  <si>
    <t>贷方发生额</t>
    <phoneticPr fontId="2" type="noConversion"/>
  </si>
  <si>
    <t>借方发生额</t>
    <phoneticPr fontId="2" type="noConversion"/>
  </si>
  <si>
    <t>期末余额</t>
    <phoneticPr fontId="2" type="noConversion"/>
  </si>
  <si>
    <t>期初余额</t>
    <phoneticPr fontId="2" type="noConversion"/>
  </si>
  <si>
    <t>长期股权投资</t>
    <phoneticPr fontId="2" type="noConversion"/>
  </si>
  <si>
    <t>资产合计</t>
    <phoneticPr fontId="2" type="noConversion"/>
  </si>
  <si>
    <t>实收资本</t>
    <phoneticPr fontId="2" type="noConversion"/>
  </si>
  <si>
    <t>注：新增股东投入1000万，其中400万计入实收资本，600万计入资本公积。</t>
    <phoneticPr fontId="2" type="noConversion"/>
  </si>
  <si>
    <t>其中：销项税380万，进项税400万</t>
    <phoneticPr fontId="2" type="noConversion"/>
  </si>
  <si>
    <t>短期借款</t>
    <phoneticPr fontId="2" type="noConversion"/>
  </si>
  <si>
    <t>还了4000万，又借3400万</t>
    <phoneticPr fontId="2" type="noConversion"/>
  </si>
  <si>
    <t>盈余公积</t>
    <phoneticPr fontId="2" type="noConversion"/>
  </si>
  <si>
    <t>销售费用</t>
    <phoneticPr fontId="2" type="noConversion"/>
  </si>
  <si>
    <t>资产减值损失</t>
    <phoneticPr fontId="2" type="noConversion"/>
  </si>
  <si>
    <t>营业外支出</t>
    <phoneticPr fontId="2" type="noConversion"/>
  </si>
  <si>
    <t>负债及所有者权益合计</t>
    <phoneticPr fontId="2" type="noConversion"/>
  </si>
  <si>
    <t>勾稽关系：</t>
    <phoneticPr fontId="2" type="noConversion"/>
  </si>
  <si>
    <t>项目</t>
    <phoneticPr fontId="2" type="noConversion"/>
  </si>
  <si>
    <t>长期待摊费用摊销</t>
    <phoneticPr fontId="2" type="noConversion"/>
  </si>
  <si>
    <t>主营业务成本</t>
    <phoneticPr fontId="2" type="noConversion"/>
  </si>
  <si>
    <t>管理费用</t>
    <phoneticPr fontId="2" type="noConversion"/>
  </si>
  <si>
    <t>合计</t>
    <phoneticPr fontId="2" type="noConversion"/>
  </si>
  <si>
    <t>账上计提</t>
    <phoneticPr fontId="2" type="noConversion"/>
  </si>
  <si>
    <t>差额</t>
    <phoneticPr fontId="2" type="noConversion"/>
  </si>
  <si>
    <t>注：主营业务成本中，有固定资产折旧300万</t>
    <phoneticPr fontId="2" type="noConversion"/>
  </si>
  <si>
    <t>应付账款</t>
    <phoneticPr fontId="2" type="noConversion"/>
  </si>
  <si>
    <t>在建工程</t>
    <phoneticPr fontId="2" type="noConversion"/>
  </si>
  <si>
    <t>200万固定资产新增为在建工程转固</t>
    <phoneticPr fontId="2" type="noConversion"/>
  </si>
  <si>
    <t>理财产品</t>
    <phoneticPr fontId="2" type="noConversion"/>
  </si>
  <si>
    <t>注：销售费用中，有固定资产折旧50万</t>
    <phoneticPr fontId="2" type="noConversion"/>
  </si>
  <si>
    <t>注：管理费用中，有固定资产折旧150万</t>
    <phoneticPr fontId="2" type="noConversion"/>
  </si>
  <si>
    <t>应付职工薪酬</t>
    <phoneticPr fontId="2" type="noConversion"/>
  </si>
  <si>
    <t>无形资产摊销</t>
    <phoneticPr fontId="2" type="noConversion"/>
  </si>
  <si>
    <t>存货</t>
    <phoneticPr fontId="2" type="noConversion"/>
  </si>
  <si>
    <t>净利润</t>
    <phoneticPr fontId="2" type="noConversion"/>
  </si>
  <si>
    <t>借银行存款</t>
    <phoneticPr fontId="2" type="noConversion"/>
  </si>
  <si>
    <t>累计折旧</t>
    <phoneticPr fontId="2" type="noConversion"/>
  </si>
  <si>
    <t>贷：固定资产原值</t>
    <phoneticPr fontId="2" type="noConversion"/>
  </si>
  <si>
    <t>固定资产折旧</t>
    <phoneticPr fontId="2" type="noConversion"/>
  </si>
  <si>
    <t>其他货币资金</t>
    <phoneticPr fontId="2" type="noConversion"/>
  </si>
  <si>
    <t>增值税</t>
  </si>
  <si>
    <t xml:space="preserve">   进项税</t>
  </si>
  <si>
    <t xml:space="preserve">   销项税</t>
  </si>
  <si>
    <t xml:space="preserve">   转出未交增值税</t>
  </si>
  <si>
    <t xml:space="preserve">   未交增值税</t>
  </si>
  <si>
    <t>企业所得税</t>
  </si>
  <si>
    <t>城建税</t>
  </si>
  <si>
    <t>教育费附加</t>
  </si>
  <si>
    <t>地方教育费附加</t>
  </si>
  <si>
    <t>土地增值税</t>
  </si>
  <si>
    <t>房产税</t>
  </si>
  <si>
    <t>个人所得税</t>
  </si>
  <si>
    <t>科目名称</t>
    <phoneticPr fontId="2" type="noConversion"/>
  </si>
  <si>
    <t>科目代码</t>
    <phoneticPr fontId="2" type="noConversion"/>
  </si>
  <si>
    <t>往来款</t>
  </si>
  <si>
    <t>备用金</t>
  </si>
  <si>
    <t>代收代付</t>
  </si>
  <si>
    <t>保证金</t>
    <phoneticPr fontId="2" type="noConversion"/>
  </si>
  <si>
    <t xml:space="preserve">  保证金</t>
    <phoneticPr fontId="2" type="noConversion"/>
  </si>
  <si>
    <t xml:space="preserve">  往来款</t>
    <phoneticPr fontId="2" type="noConversion"/>
  </si>
  <si>
    <t xml:space="preserve"> 利息支出</t>
    <phoneticPr fontId="2" type="noConversion"/>
  </si>
  <si>
    <t xml:space="preserve"> 固定资产折旧</t>
    <phoneticPr fontId="2" type="noConversion"/>
  </si>
  <si>
    <t xml:space="preserve"> 长期待摊费用</t>
    <phoneticPr fontId="2" type="noConversion"/>
  </si>
  <si>
    <t xml:space="preserve"> 职工薪酬</t>
    <phoneticPr fontId="2" type="noConversion"/>
  </si>
  <si>
    <t xml:space="preserve"> 办公费</t>
    <phoneticPr fontId="2" type="noConversion"/>
  </si>
  <si>
    <t xml:space="preserve"> 电话费</t>
    <phoneticPr fontId="2" type="noConversion"/>
  </si>
  <si>
    <t xml:space="preserve"> 水电费</t>
    <phoneticPr fontId="2" type="noConversion"/>
  </si>
  <si>
    <t xml:space="preserve"> 无形资产摊销</t>
    <phoneticPr fontId="2" type="noConversion"/>
  </si>
  <si>
    <t xml:space="preserve"> 差旅费</t>
    <phoneticPr fontId="2" type="noConversion"/>
  </si>
  <si>
    <t xml:space="preserve"> 业务招待费</t>
    <phoneticPr fontId="2" type="noConversion"/>
  </si>
  <si>
    <t>财务费用</t>
    <phoneticPr fontId="2" type="noConversion"/>
  </si>
  <si>
    <t xml:space="preserve"> 捐赠支出</t>
    <phoneticPr fontId="2" type="noConversion"/>
  </si>
  <si>
    <t xml:space="preserve"> 政府补助</t>
    <phoneticPr fontId="2" type="noConversion"/>
  </si>
  <si>
    <t xml:space="preserve"> 固定资产报废</t>
    <phoneticPr fontId="2" type="noConversion"/>
  </si>
  <si>
    <t>当期所得税费用</t>
    <phoneticPr fontId="2" type="noConversion"/>
  </si>
  <si>
    <t>递延所得税费用</t>
    <phoneticPr fontId="2" type="noConversion"/>
  </si>
  <si>
    <t>信用减值损失</t>
    <phoneticPr fontId="2" type="noConversion"/>
  </si>
  <si>
    <t>重分类</t>
    <phoneticPr fontId="2" type="noConversion"/>
  </si>
  <si>
    <t>本期实现250万利润，提取盈余公积20万，分配股利80万，50万是以前年度损益调整</t>
    <phoneticPr fontId="2" type="noConversion"/>
  </si>
  <si>
    <t>注：长期股权投资本期增加为权益法核算的损益调整，其中50万为上期实现的，企业上期没有做账，而是在本期做以前年度损益调整。</t>
    <phoneticPr fontId="2" type="noConversion"/>
  </si>
  <si>
    <t>投资收益</t>
    <phoneticPr fontId="2" type="noConversion"/>
  </si>
  <si>
    <t>坏账准备-其他应收款</t>
    <phoneticPr fontId="2" type="noConversion"/>
  </si>
  <si>
    <t>注：其他货币资金为票据保证金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</si>
</sst>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/>
    <xf numFmtId="43" fontId="7" fillId="0" borderId="0" applyFont="0" applyFill="0" applyBorder="0" applyAlignment="0" applyProtection="0"/>
    <xf numFmtId="0" fontId="8" fillId="0" borderId="0">
      <alignment vertical="center"/>
    </xf>
  </cellStyleXfs>
  <cellXfs count="27">
    <xf numFmtId="0" fontId="0" fillId="0" borderId="0" xfId="0">
      <alignment vertical="center"/>
    </xf>
    <xf numFmtId="43" fontId="0" fillId="0" borderId="0" xfId="1" applyFont="1">
      <alignment vertical="center"/>
    </xf>
    <xf numFmtId="43" fontId="3" fillId="0" borderId="1" xfId="1" applyFont="1" applyBorder="1">
      <alignment vertical="center"/>
    </xf>
    <xf numFmtId="0" fontId="4" fillId="0" borderId="1" xfId="0" applyFont="1" applyBorder="1">
      <alignment vertical="center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43" fontId="0" fillId="0" borderId="0" xfId="0" applyNumberFormat="1">
      <alignment vertical="center"/>
    </xf>
    <xf numFmtId="0" fontId="0" fillId="3" borderId="0" xfId="0" applyFill="1">
      <alignment vertical="center"/>
    </xf>
    <xf numFmtId="43" fontId="0" fillId="3" borderId="0" xfId="1" applyFont="1" applyFill="1">
      <alignment vertical="center"/>
    </xf>
    <xf numFmtId="43" fontId="6" fillId="3" borderId="1" xfId="1" applyFont="1" applyFill="1" applyBorder="1">
      <alignment vertical="center"/>
    </xf>
    <xf numFmtId="0" fontId="0" fillId="0" borderId="1" xfId="0" applyBorder="1">
      <alignment vertical="center"/>
    </xf>
    <xf numFmtId="43" fontId="0" fillId="0" borderId="1" xfId="1" applyFont="1" applyBorder="1">
      <alignment vertical="center"/>
    </xf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>
      <alignment vertical="center"/>
    </xf>
    <xf numFmtId="43" fontId="3" fillId="0" borderId="1" xfId="1" applyFont="1" applyFill="1" applyBorder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43" fontId="3" fillId="0" borderId="0" xfId="1" applyFont="1" applyBorder="1">
      <alignment vertical="center"/>
    </xf>
  </cellXfs>
  <cellStyles count="5">
    <cellStyle name="常规" xfId="0" builtinId="0"/>
    <cellStyle name="常规 10" xfId="4" xr:uid="{BF881895-6F20-45D6-8D2A-73780DBC53AB}"/>
    <cellStyle name="常规 2" xfId="2" xr:uid="{27EDF7F8-46E7-4120-8B50-E8D213D2FBB3}"/>
    <cellStyle name="千位分隔" xfId="1" builtinId="3"/>
    <cellStyle name="千位分隔 2" xfId="3" xr:uid="{744F448B-D7AD-475A-AA28-A74BB82979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A5345-78B3-40BC-95E5-FDBD42FFF22C}">
  <dimension ref="A1:J102"/>
  <sheetViews>
    <sheetView tabSelected="1" topLeftCell="A65" workbookViewId="0">
      <selection activeCell="H76" sqref="H76"/>
    </sheetView>
  </sheetViews>
  <sheetFormatPr defaultRowHeight="14.25" x14ac:dyDescent="0.2"/>
  <cols>
    <col min="1" max="1" width="10.25" customWidth="1"/>
    <col min="2" max="2" width="17.5" customWidth="1"/>
    <col min="3" max="3" width="17" style="1" customWidth="1"/>
    <col min="4" max="6" width="17.375" style="1" customWidth="1"/>
    <col min="7" max="7" width="16.625" customWidth="1"/>
    <col min="8" max="8" width="15.875" customWidth="1"/>
    <col min="9" max="9" width="14.125" bestFit="1" customWidth="1"/>
    <col min="10" max="10" width="12.875" bestFit="1" customWidth="1"/>
  </cols>
  <sheetData>
    <row r="1" spans="1:10" ht="29.25" customHeight="1" x14ac:dyDescent="0.2">
      <c r="A1" s="5" t="s">
        <v>76</v>
      </c>
      <c r="B1" s="5" t="s">
        <v>75</v>
      </c>
      <c r="C1" s="4" t="s">
        <v>26</v>
      </c>
      <c r="D1" s="4" t="s">
        <v>24</v>
      </c>
      <c r="E1" s="4" t="s">
        <v>23</v>
      </c>
      <c r="F1" s="4" t="s">
        <v>25</v>
      </c>
      <c r="G1" s="8">
        <f>C23-C48</f>
        <v>0</v>
      </c>
      <c r="H1" s="8">
        <f>F23-F48</f>
        <v>0</v>
      </c>
    </row>
    <row r="2" spans="1:10" ht="15.75" x14ac:dyDescent="0.2">
      <c r="A2" s="21">
        <v>1001</v>
      </c>
      <c r="B2" s="3" t="s">
        <v>22</v>
      </c>
      <c r="C2" s="2"/>
      <c r="D2" s="2">
        <v>700000</v>
      </c>
      <c r="E2" s="2">
        <v>700000</v>
      </c>
      <c r="F2" s="2">
        <f>C2+D2-E2</f>
        <v>0</v>
      </c>
    </row>
    <row r="3" spans="1:10" ht="15.75" x14ac:dyDescent="0.2">
      <c r="A3" s="21">
        <v>1002</v>
      </c>
      <c r="B3" s="3" t="s">
        <v>21</v>
      </c>
      <c r="C3" s="2">
        <v>50000</v>
      </c>
      <c r="D3" s="2">
        <v>9878634</v>
      </c>
      <c r="E3" s="2">
        <v>897676</v>
      </c>
      <c r="F3" s="2">
        <v>8080958</v>
      </c>
      <c r="I3" s="1"/>
      <c r="J3" s="1"/>
    </row>
    <row r="4" spans="1:10" ht="15.75" x14ac:dyDescent="0.2">
      <c r="A4" s="21">
        <v>1003</v>
      </c>
      <c r="B4" s="3" t="s">
        <v>62</v>
      </c>
      <c r="C4" s="2">
        <v>50000</v>
      </c>
      <c r="D4" s="2">
        <v>2000000</v>
      </c>
      <c r="E4" s="2">
        <v>1050000</v>
      </c>
      <c r="F4" s="2">
        <f>C4+D4-E4</f>
        <v>1000000</v>
      </c>
      <c r="G4" t="s">
        <v>105</v>
      </c>
      <c r="I4" s="1"/>
      <c r="J4" s="1"/>
    </row>
    <row r="5" spans="1:10" ht="15.75" x14ac:dyDescent="0.2">
      <c r="A5" s="21">
        <v>1004</v>
      </c>
      <c r="B5" s="3" t="s">
        <v>20</v>
      </c>
      <c r="C5" s="2">
        <v>786571</v>
      </c>
      <c r="D5" s="2">
        <v>9768878</v>
      </c>
      <c r="E5" s="2">
        <v>9869858</v>
      </c>
      <c r="F5" s="2">
        <f>C5+D5-E5</f>
        <v>685591</v>
      </c>
      <c r="G5" s="8"/>
      <c r="I5" s="1"/>
      <c r="J5" s="1"/>
    </row>
    <row r="6" spans="1:10" ht="15.75" x14ac:dyDescent="0.2">
      <c r="A6" s="21">
        <v>1005</v>
      </c>
      <c r="B6" s="3" t="s">
        <v>19</v>
      </c>
      <c r="C6" s="2">
        <v>700000</v>
      </c>
      <c r="D6" s="2">
        <v>8000000</v>
      </c>
      <c r="E6" s="2">
        <v>7000000</v>
      </c>
      <c r="F6" s="2">
        <f t="shared" ref="F6:F22" si="0">C6+D6-E6</f>
        <v>1700000</v>
      </c>
    </row>
    <row r="7" spans="1:10" s="19" customFormat="1" ht="15.75" x14ac:dyDescent="0.2">
      <c r="A7" s="22">
        <v>1006</v>
      </c>
      <c r="B7" s="17" t="s">
        <v>18</v>
      </c>
      <c r="C7" s="18">
        <v>600000</v>
      </c>
      <c r="D7" s="18">
        <v>4000000</v>
      </c>
      <c r="E7" s="18">
        <v>3000000</v>
      </c>
      <c r="F7" s="18">
        <f t="shared" si="0"/>
        <v>1600000</v>
      </c>
    </row>
    <row r="8" spans="1:10" s="19" customFormat="1" ht="15.75" x14ac:dyDescent="0.2">
      <c r="A8" s="22">
        <v>100601</v>
      </c>
      <c r="B8" s="17" t="s">
        <v>80</v>
      </c>
      <c r="C8" s="18">
        <v>100000</v>
      </c>
      <c r="D8" s="18">
        <v>1500000</v>
      </c>
      <c r="E8" s="18">
        <v>1000000</v>
      </c>
      <c r="F8" s="18">
        <v>600000</v>
      </c>
      <c r="H8" s="19" t="s">
        <v>100</v>
      </c>
    </row>
    <row r="9" spans="1:10" s="19" customFormat="1" ht="15.75" x14ac:dyDescent="0.2">
      <c r="A9" s="22">
        <v>100602</v>
      </c>
      <c r="B9" s="17" t="s">
        <v>77</v>
      </c>
      <c r="C9" s="18">
        <v>200000</v>
      </c>
      <c r="D9" s="18">
        <v>600000</v>
      </c>
      <c r="E9" s="18">
        <v>200000</v>
      </c>
      <c r="F9" s="18">
        <v>600000</v>
      </c>
    </row>
    <row r="10" spans="1:10" s="19" customFormat="1" ht="15.75" x14ac:dyDescent="0.2">
      <c r="A10" s="22">
        <v>100603</v>
      </c>
      <c r="B10" s="17" t="s">
        <v>78</v>
      </c>
      <c r="C10" s="18">
        <v>200000</v>
      </c>
      <c r="D10" s="18">
        <v>400000</v>
      </c>
      <c r="E10" s="18">
        <v>300000</v>
      </c>
      <c r="F10" s="18">
        <v>300000</v>
      </c>
    </row>
    <row r="11" spans="1:10" s="19" customFormat="1" ht="15.75" x14ac:dyDescent="0.2">
      <c r="A11" s="22">
        <v>100604</v>
      </c>
      <c r="B11" s="17" t="s">
        <v>79</v>
      </c>
      <c r="C11" s="18">
        <v>100000</v>
      </c>
      <c r="D11" s="18">
        <v>1500000</v>
      </c>
      <c r="E11" s="18">
        <v>1500000</v>
      </c>
      <c r="F11" s="18">
        <v>100000</v>
      </c>
    </row>
    <row r="12" spans="1:10" s="19" customFormat="1" ht="15.75" x14ac:dyDescent="0.2">
      <c r="A12" s="22">
        <v>1007</v>
      </c>
      <c r="B12" s="17" t="s">
        <v>104</v>
      </c>
      <c r="C12" s="18">
        <v>30000</v>
      </c>
      <c r="D12" s="18"/>
      <c r="E12" s="18">
        <v>20000</v>
      </c>
      <c r="F12" s="18">
        <f>C12+E12-D12</f>
        <v>50000</v>
      </c>
    </row>
    <row r="13" spans="1:10" s="19" customFormat="1" ht="15.75" x14ac:dyDescent="0.2">
      <c r="A13" s="22">
        <v>1008</v>
      </c>
      <c r="B13" s="17" t="s">
        <v>56</v>
      </c>
      <c r="C13" s="18">
        <v>100000</v>
      </c>
      <c r="D13" s="18">
        <v>400000</v>
      </c>
      <c r="E13" s="18">
        <v>300000</v>
      </c>
      <c r="F13" s="18">
        <f t="shared" si="0"/>
        <v>200000</v>
      </c>
    </row>
    <row r="14" spans="1:10" s="19" customFormat="1" ht="15.75" x14ac:dyDescent="0.2">
      <c r="A14" s="22">
        <v>1009</v>
      </c>
      <c r="B14" s="17" t="s">
        <v>17</v>
      </c>
      <c r="C14" s="18">
        <v>6000000</v>
      </c>
      <c r="D14" s="18">
        <v>8000000</v>
      </c>
      <c r="E14" s="18">
        <v>9100000</v>
      </c>
      <c r="F14" s="18">
        <f>C14+D14-E14</f>
        <v>4900000</v>
      </c>
      <c r="G14" s="19" t="s">
        <v>51</v>
      </c>
    </row>
    <row r="15" spans="1:10" s="19" customFormat="1" ht="15.75" x14ac:dyDescent="0.2">
      <c r="A15" s="22">
        <v>1010</v>
      </c>
      <c r="B15" s="17" t="s">
        <v>27</v>
      </c>
      <c r="C15" s="18">
        <v>600000</v>
      </c>
      <c r="D15" s="18">
        <v>1200000</v>
      </c>
      <c r="E15" s="18"/>
      <c r="F15" s="18">
        <f t="shared" si="0"/>
        <v>1800000</v>
      </c>
      <c r="G15" s="19" t="s">
        <v>102</v>
      </c>
    </row>
    <row r="16" spans="1:10" s="19" customFormat="1" ht="15.75" x14ac:dyDescent="0.2">
      <c r="A16" s="22">
        <v>1011</v>
      </c>
      <c r="B16" s="17" t="s">
        <v>16</v>
      </c>
      <c r="C16" s="18">
        <v>90000000</v>
      </c>
      <c r="D16" s="18">
        <v>2000000</v>
      </c>
      <c r="E16" s="18">
        <v>1000000</v>
      </c>
      <c r="F16" s="18">
        <f t="shared" si="0"/>
        <v>91000000</v>
      </c>
      <c r="G16" s="19" t="s">
        <v>50</v>
      </c>
    </row>
    <row r="17" spans="1:9" s="19" customFormat="1" ht="15.75" x14ac:dyDescent="0.2">
      <c r="A17" s="22">
        <v>1012</v>
      </c>
      <c r="B17" s="17" t="s">
        <v>15</v>
      </c>
      <c r="C17" s="18">
        <v>40000000</v>
      </c>
      <c r="D17" s="18">
        <v>600000</v>
      </c>
      <c r="E17" s="18">
        <v>5000000</v>
      </c>
      <c r="F17" s="18">
        <f>C17+E17-D17</f>
        <v>44400000</v>
      </c>
    </row>
    <row r="18" spans="1:9" s="19" customFormat="1" ht="15.75" x14ac:dyDescent="0.2">
      <c r="A18" s="22">
        <v>1013</v>
      </c>
      <c r="B18" s="17" t="s">
        <v>49</v>
      </c>
      <c r="C18" s="18">
        <v>1000000</v>
      </c>
      <c r="D18" s="18">
        <v>4000000</v>
      </c>
      <c r="E18" s="18">
        <v>2000000</v>
      </c>
      <c r="F18" s="18">
        <f>C18+D18-E18</f>
        <v>3000000</v>
      </c>
      <c r="G18" s="20">
        <f>E16-D17</f>
        <v>400000</v>
      </c>
      <c r="I18" s="19" t="s">
        <v>58</v>
      </c>
    </row>
    <row r="19" spans="1:9" ht="15.75" x14ac:dyDescent="0.2">
      <c r="A19" s="21">
        <v>1014</v>
      </c>
      <c r="B19" s="3" t="s">
        <v>14</v>
      </c>
      <c r="C19" s="2">
        <v>9000000</v>
      </c>
      <c r="D19" s="2">
        <v>500000</v>
      </c>
      <c r="E19" s="2"/>
      <c r="F19" s="2">
        <f t="shared" si="0"/>
        <v>9500000</v>
      </c>
      <c r="I19" t="s">
        <v>59</v>
      </c>
    </row>
    <row r="20" spans="1:9" ht="15.75" x14ac:dyDescent="0.2">
      <c r="A20" s="21">
        <v>1015</v>
      </c>
      <c r="B20" s="3" t="s">
        <v>13</v>
      </c>
      <c r="C20" s="2">
        <v>2000000</v>
      </c>
      <c r="D20" s="2"/>
      <c r="E20" s="2">
        <v>1500000</v>
      </c>
      <c r="F20" s="2">
        <f>C20+E20-D20</f>
        <v>3500000</v>
      </c>
    </row>
    <row r="21" spans="1:9" ht="15.75" x14ac:dyDescent="0.2">
      <c r="A21" s="21">
        <v>1016</v>
      </c>
      <c r="B21" s="3" t="s">
        <v>12</v>
      </c>
      <c r="C21" s="2">
        <v>800000</v>
      </c>
      <c r="D21" s="2">
        <v>200000</v>
      </c>
      <c r="E21" s="2">
        <v>100000</v>
      </c>
      <c r="F21" s="2">
        <f t="shared" si="0"/>
        <v>900000</v>
      </c>
      <c r="I21" t="s">
        <v>60</v>
      </c>
    </row>
    <row r="22" spans="1:9" ht="15.75" x14ac:dyDescent="0.2">
      <c r="A22" s="21">
        <v>1017</v>
      </c>
      <c r="B22" s="3" t="s">
        <v>11</v>
      </c>
      <c r="C22" s="2">
        <v>200000</v>
      </c>
      <c r="D22" s="2">
        <v>100000</v>
      </c>
      <c r="E22" s="2"/>
      <c r="F22" s="2">
        <f t="shared" si="0"/>
        <v>300000</v>
      </c>
    </row>
    <row r="23" spans="1:9" ht="15.75" x14ac:dyDescent="0.2">
      <c r="A23" s="23"/>
      <c r="B23" s="7" t="s">
        <v>28</v>
      </c>
      <c r="C23" s="11">
        <f>SUM(C2:C7,C13:C16,C19,C21:C22)-C12-C17-C20+C18</f>
        <v>67856571</v>
      </c>
      <c r="D23" s="11"/>
      <c r="E23" s="11"/>
      <c r="F23" s="11">
        <f>SUM(F2:F7,F13:F16,F19,F21:F22)-F12-F17-F20+F18</f>
        <v>76716549</v>
      </c>
      <c r="I23" s="8"/>
    </row>
    <row r="24" spans="1:9" ht="15.75" x14ac:dyDescent="0.2">
      <c r="A24" s="21">
        <v>2001</v>
      </c>
      <c r="B24" s="3" t="s">
        <v>32</v>
      </c>
      <c r="C24" s="2">
        <v>40000000</v>
      </c>
      <c r="D24" s="2">
        <v>40000000</v>
      </c>
      <c r="E24" s="2">
        <v>34000000</v>
      </c>
      <c r="F24" s="2">
        <f>C24+E24-D24</f>
        <v>34000000</v>
      </c>
      <c r="G24" t="s">
        <v>33</v>
      </c>
    </row>
    <row r="25" spans="1:9" ht="15.75" x14ac:dyDescent="0.2">
      <c r="A25" s="21">
        <v>2002</v>
      </c>
      <c r="B25" s="3" t="s">
        <v>48</v>
      </c>
      <c r="C25" s="2">
        <v>8000000</v>
      </c>
      <c r="D25" s="2">
        <v>1000000</v>
      </c>
      <c r="E25" s="2">
        <v>2000000</v>
      </c>
      <c r="F25" s="2">
        <f>C25+E25-D25</f>
        <v>9000000</v>
      </c>
    </row>
    <row r="26" spans="1:9" ht="15.75" x14ac:dyDescent="0.2">
      <c r="A26" s="21">
        <v>2003</v>
      </c>
      <c r="B26" s="3" t="s">
        <v>10</v>
      </c>
      <c r="C26" s="2">
        <v>2000000</v>
      </c>
      <c r="D26" s="2">
        <v>7000000</v>
      </c>
      <c r="E26" s="2">
        <v>9000000</v>
      </c>
      <c r="F26" s="2">
        <f>C26+E26-D26</f>
        <v>4000000</v>
      </c>
    </row>
    <row r="27" spans="1:9" ht="15.75" x14ac:dyDescent="0.2">
      <c r="A27" s="21">
        <v>2004</v>
      </c>
      <c r="B27" s="3" t="s">
        <v>9</v>
      </c>
      <c r="C27" s="2">
        <v>3000000</v>
      </c>
      <c r="D27" s="2">
        <v>1000000</v>
      </c>
      <c r="E27" s="2">
        <v>2000000</v>
      </c>
      <c r="F27" s="2">
        <f>C27+E27-D27</f>
        <v>4000000</v>
      </c>
    </row>
    <row r="28" spans="1:9" ht="15.75" x14ac:dyDescent="0.2">
      <c r="A28" s="21">
        <v>2005</v>
      </c>
      <c r="B28" s="3" t="s">
        <v>8</v>
      </c>
      <c r="C28" s="2">
        <v>1000000</v>
      </c>
      <c r="D28" s="2">
        <v>5600000</v>
      </c>
      <c r="E28" s="2">
        <v>4600000</v>
      </c>
      <c r="F28" s="2">
        <f t="shared" ref="F28:F40" si="1">C28+E28-D28</f>
        <v>0</v>
      </c>
      <c r="G28" t="s">
        <v>31</v>
      </c>
    </row>
    <row r="29" spans="1:9" ht="15.75" x14ac:dyDescent="0.2">
      <c r="A29" s="21">
        <v>200501</v>
      </c>
      <c r="B29" s="3" t="s">
        <v>63</v>
      </c>
      <c r="C29" s="2">
        <v>200000</v>
      </c>
      <c r="D29" s="2">
        <v>4200000</v>
      </c>
      <c r="E29" s="2">
        <v>4000000</v>
      </c>
      <c r="F29" s="2">
        <f t="shared" si="1"/>
        <v>0</v>
      </c>
    </row>
    <row r="30" spans="1:9" ht="15.75" x14ac:dyDescent="0.2">
      <c r="A30" s="21">
        <v>20050101</v>
      </c>
      <c r="B30" s="3" t="s">
        <v>64</v>
      </c>
      <c r="C30" s="2">
        <v>-2000000</v>
      </c>
      <c r="D30" s="2">
        <v>4000000</v>
      </c>
      <c r="E30" s="2"/>
      <c r="F30" s="2">
        <f t="shared" si="1"/>
        <v>-6000000</v>
      </c>
    </row>
    <row r="31" spans="1:9" ht="15.75" x14ac:dyDescent="0.2">
      <c r="A31" s="21">
        <v>20050102</v>
      </c>
      <c r="B31" s="3" t="s">
        <v>65</v>
      </c>
      <c r="C31" s="2">
        <v>2000000</v>
      </c>
      <c r="D31" s="2"/>
      <c r="E31" s="2">
        <v>3800000</v>
      </c>
      <c r="F31" s="2">
        <f t="shared" si="1"/>
        <v>5800000</v>
      </c>
    </row>
    <row r="32" spans="1:9" ht="15.75" x14ac:dyDescent="0.2">
      <c r="A32" s="21">
        <v>20050103</v>
      </c>
      <c r="B32" s="3" t="s">
        <v>66</v>
      </c>
      <c r="C32" s="2"/>
      <c r="D32" s="2"/>
      <c r="E32" s="2">
        <v>200000</v>
      </c>
      <c r="F32" s="2">
        <f t="shared" si="1"/>
        <v>200000</v>
      </c>
    </row>
    <row r="33" spans="1:7" ht="15.75" x14ac:dyDescent="0.2">
      <c r="A33" s="21">
        <v>20050104</v>
      </c>
      <c r="B33" s="3" t="s">
        <v>67</v>
      </c>
      <c r="C33" s="2">
        <v>200000</v>
      </c>
      <c r="D33" s="2">
        <v>200000</v>
      </c>
      <c r="E33" s="2"/>
      <c r="F33" s="2">
        <f t="shared" si="1"/>
        <v>0</v>
      </c>
    </row>
    <row r="34" spans="1:7" ht="15.75" x14ac:dyDescent="0.2">
      <c r="A34" s="21">
        <v>200502</v>
      </c>
      <c r="B34" s="3" t="s">
        <v>68</v>
      </c>
      <c r="C34" s="2">
        <v>500000</v>
      </c>
      <c r="D34" s="2">
        <v>900000</v>
      </c>
      <c r="E34" s="2">
        <v>400000</v>
      </c>
      <c r="F34" s="2">
        <f t="shared" si="1"/>
        <v>0</v>
      </c>
    </row>
    <row r="35" spans="1:7" ht="15.75" x14ac:dyDescent="0.2">
      <c r="A35" s="21">
        <v>299503</v>
      </c>
      <c r="B35" s="3" t="s">
        <v>69</v>
      </c>
      <c r="C35" s="2">
        <v>70000</v>
      </c>
      <c r="D35" s="2">
        <v>140000</v>
      </c>
      <c r="E35" s="2">
        <v>70000</v>
      </c>
      <c r="F35" s="2">
        <f t="shared" si="1"/>
        <v>0</v>
      </c>
    </row>
    <row r="36" spans="1:7" ht="15.75" x14ac:dyDescent="0.2">
      <c r="A36" s="21">
        <v>200504</v>
      </c>
      <c r="B36" s="3" t="s">
        <v>70</v>
      </c>
      <c r="C36" s="2">
        <v>30000</v>
      </c>
      <c r="D36" s="2">
        <v>60000</v>
      </c>
      <c r="E36" s="2">
        <v>30000</v>
      </c>
      <c r="F36" s="2">
        <f t="shared" si="1"/>
        <v>0</v>
      </c>
    </row>
    <row r="37" spans="1:7" ht="15.75" x14ac:dyDescent="0.2">
      <c r="A37" s="21">
        <v>200505</v>
      </c>
      <c r="B37" s="3" t="s">
        <v>71</v>
      </c>
      <c r="C37" s="2">
        <v>20000</v>
      </c>
      <c r="D37" s="2">
        <v>40000</v>
      </c>
      <c r="E37" s="2">
        <v>20000</v>
      </c>
      <c r="F37" s="2">
        <f t="shared" si="1"/>
        <v>0</v>
      </c>
    </row>
    <row r="38" spans="1:7" ht="15.75" x14ac:dyDescent="0.2">
      <c r="A38" s="21">
        <v>200606</v>
      </c>
      <c r="B38" s="3" t="s">
        <v>72</v>
      </c>
      <c r="C38" s="2">
        <v>100000</v>
      </c>
      <c r="D38" s="2">
        <v>140000</v>
      </c>
      <c r="E38" s="2">
        <v>40000</v>
      </c>
      <c r="F38" s="2">
        <f t="shared" si="1"/>
        <v>0</v>
      </c>
    </row>
    <row r="39" spans="1:7" ht="15.75" x14ac:dyDescent="0.2">
      <c r="A39" s="21">
        <v>200507</v>
      </c>
      <c r="B39" s="3" t="s">
        <v>73</v>
      </c>
      <c r="C39" s="2">
        <v>50000</v>
      </c>
      <c r="D39" s="2">
        <v>90000</v>
      </c>
      <c r="E39" s="2">
        <v>40000</v>
      </c>
      <c r="F39" s="2">
        <f t="shared" si="1"/>
        <v>0</v>
      </c>
    </row>
    <row r="40" spans="1:7" ht="15.75" x14ac:dyDescent="0.2">
      <c r="A40" s="21">
        <v>200508</v>
      </c>
      <c r="B40" s="3" t="s">
        <v>74</v>
      </c>
      <c r="C40" s="1">
        <v>30000</v>
      </c>
      <c r="D40" s="2">
        <v>30000</v>
      </c>
      <c r="E40" s="2"/>
      <c r="F40" s="2">
        <f t="shared" si="1"/>
        <v>0</v>
      </c>
    </row>
    <row r="41" spans="1:7" ht="15.75" x14ac:dyDescent="0.2">
      <c r="A41" s="21">
        <v>2006</v>
      </c>
      <c r="B41" s="3" t="s">
        <v>7</v>
      </c>
      <c r="C41" s="2">
        <v>1856571</v>
      </c>
      <c r="D41" s="2">
        <v>3000000</v>
      </c>
      <c r="E41" s="2">
        <v>2659978</v>
      </c>
      <c r="F41" s="2">
        <f>C41+E41-D41</f>
        <v>1516549</v>
      </c>
    </row>
    <row r="42" spans="1:7" ht="15.75" x14ac:dyDescent="0.2">
      <c r="A42" s="21">
        <v>200601</v>
      </c>
      <c r="B42" s="3" t="s">
        <v>81</v>
      </c>
      <c r="C42" s="2">
        <v>1000000</v>
      </c>
      <c r="D42" s="2">
        <v>2000000</v>
      </c>
      <c r="E42" s="2">
        <v>2000000</v>
      </c>
      <c r="F42" s="2">
        <v>1000000</v>
      </c>
    </row>
    <row r="43" spans="1:7" ht="15.75" x14ac:dyDescent="0.2">
      <c r="A43" s="21">
        <v>200602</v>
      </c>
      <c r="B43" s="3" t="s">
        <v>82</v>
      </c>
      <c r="C43" s="2">
        <v>856571</v>
      </c>
      <c r="D43" s="2">
        <v>1000000</v>
      </c>
      <c r="E43" s="2">
        <v>659978</v>
      </c>
      <c r="F43" s="2">
        <v>516549</v>
      </c>
    </row>
    <row r="44" spans="1:7" ht="15.75" x14ac:dyDescent="0.2">
      <c r="A44" s="21">
        <v>4001</v>
      </c>
      <c r="B44" s="3" t="s">
        <v>29</v>
      </c>
      <c r="C44" s="2">
        <v>6000000</v>
      </c>
      <c r="D44" s="2"/>
      <c r="E44" s="2">
        <v>4000000</v>
      </c>
      <c r="F44" s="2">
        <f>C44+E44-D44</f>
        <v>10000000</v>
      </c>
      <c r="G44" t="s">
        <v>30</v>
      </c>
    </row>
    <row r="45" spans="1:7" ht="15.75" x14ac:dyDescent="0.2">
      <c r="A45" s="21">
        <v>4002</v>
      </c>
      <c r="B45" s="3" t="s">
        <v>6</v>
      </c>
      <c r="C45" s="2">
        <v>3000000</v>
      </c>
      <c r="D45" s="2"/>
      <c r="E45" s="2">
        <v>6000000</v>
      </c>
      <c r="F45" s="2">
        <f>C45+E45-D45</f>
        <v>9000000</v>
      </c>
    </row>
    <row r="46" spans="1:7" ht="15.75" x14ac:dyDescent="0.2">
      <c r="A46" s="21">
        <v>4003</v>
      </c>
      <c r="B46" s="3" t="s">
        <v>34</v>
      </c>
      <c r="C46" s="2">
        <v>2000000</v>
      </c>
      <c r="D46" s="2"/>
      <c r="E46" s="2">
        <v>200000</v>
      </c>
      <c r="F46" s="2">
        <f>C46+E46-D46</f>
        <v>2200000</v>
      </c>
    </row>
    <row r="47" spans="1:7" ht="15.75" x14ac:dyDescent="0.2">
      <c r="A47" s="21">
        <v>4004</v>
      </c>
      <c r="B47" s="3" t="s">
        <v>5</v>
      </c>
      <c r="C47" s="2">
        <v>1000000</v>
      </c>
      <c r="D47" s="2">
        <v>1000000</v>
      </c>
      <c r="E47" s="2">
        <v>3000000</v>
      </c>
      <c r="F47" s="2">
        <f>C47+E47-D47</f>
        <v>3000000</v>
      </c>
      <c r="G47" t="s">
        <v>101</v>
      </c>
    </row>
    <row r="48" spans="1:7" ht="15.75" x14ac:dyDescent="0.2">
      <c r="A48" s="23"/>
      <c r="B48" s="6" t="s">
        <v>38</v>
      </c>
      <c r="C48" s="11">
        <f>SUM(C24:C28,C41,C44:C47)</f>
        <v>67856571</v>
      </c>
      <c r="D48" s="11"/>
      <c r="E48" s="11"/>
      <c r="F48" s="11">
        <f>SUM(F24:F47)-SUM(F29:F40,F42:F43)</f>
        <v>76716549</v>
      </c>
      <c r="G48" s="8">
        <f>F48-F23</f>
        <v>0</v>
      </c>
    </row>
    <row r="49" spans="1:7" ht="15.75" x14ac:dyDescent="0.2">
      <c r="A49" s="21">
        <v>6001</v>
      </c>
      <c r="B49" s="3" t="s">
        <v>4</v>
      </c>
      <c r="C49" s="2"/>
      <c r="D49" s="2">
        <v>18200000</v>
      </c>
      <c r="E49" s="2">
        <v>18200000</v>
      </c>
      <c r="F49" s="2"/>
    </row>
    <row r="50" spans="1:7" ht="15.75" x14ac:dyDescent="0.2">
      <c r="A50" s="21">
        <v>6002</v>
      </c>
      <c r="B50" s="3" t="s">
        <v>2</v>
      </c>
      <c r="C50" s="2"/>
      <c r="D50" s="2">
        <v>6000000</v>
      </c>
      <c r="E50" s="2">
        <v>6000000</v>
      </c>
      <c r="F50" s="2"/>
      <c r="G50" t="s">
        <v>47</v>
      </c>
    </row>
    <row r="51" spans="1:7" ht="15.75" x14ac:dyDescent="0.2">
      <c r="A51" s="21">
        <v>6003</v>
      </c>
      <c r="B51" s="3" t="s">
        <v>1</v>
      </c>
      <c r="C51" s="2"/>
      <c r="D51" s="2">
        <v>200000</v>
      </c>
      <c r="E51" s="2">
        <v>200000</v>
      </c>
      <c r="F51" s="2"/>
    </row>
    <row r="52" spans="1:7" ht="15.75" x14ac:dyDescent="0.2">
      <c r="A52" s="21">
        <v>6004</v>
      </c>
      <c r="B52" s="3" t="s">
        <v>35</v>
      </c>
      <c r="C52" s="2"/>
      <c r="D52" s="2">
        <v>3000000</v>
      </c>
      <c r="E52" s="2">
        <v>3000000</v>
      </c>
      <c r="F52" s="2"/>
      <c r="G52" t="s">
        <v>52</v>
      </c>
    </row>
    <row r="53" spans="1:7" ht="15.75" x14ac:dyDescent="0.2">
      <c r="A53" s="21">
        <v>600401</v>
      </c>
      <c r="B53" s="3" t="s">
        <v>84</v>
      </c>
      <c r="C53" s="2"/>
      <c r="D53" s="2">
        <v>500000</v>
      </c>
      <c r="E53" s="2">
        <v>500000</v>
      </c>
      <c r="F53" s="2"/>
    </row>
    <row r="54" spans="1:7" ht="15.75" x14ac:dyDescent="0.2">
      <c r="A54" s="21">
        <v>600402</v>
      </c>
      <c r="B54" s="3" t="s">
        <v>90</v>
      </c>
      <c r="C54" s="2"/>
      <c r="D54" s="2">
        <v>1500000</v>
      </c>
      <c r="E54" s="2">
        <v>1500000</v>
      </c>
      <c r="F54" s="2"/>
    </row>
    <row r="55" spans="1:7" ht="15.75" x14ac:dyDescent="0.2">
      <c r="A55" s="21">
        <v>600403</v>
      </c>
      <c r="B55" s="3" t="s">
        <v>86</v>
      </c>
      <c r="C55" s="2"/>
      <c r="D55" s="2">
        <v>500000</v>
      </c>
      <c r="E55" s="2">
        <v>500000</v>
      </c>
      <c r="F55" s="2"/>
    </row>
    <row r="56" spans="1:7" ht="15.75" x14ac:dyDescent="0.2">
      <c r="A56" s="21">
        <v>600404</v>
      </c>
      <c r="B56" s="3" t="s">
        <v>91</v>
      </c>
      <c r="C56" s="2"/>
      <c r="D56" s="2">
        <v>200000</v>
      </c>
      <c r="E56" s="2">
        <v>200000</v>
      </c>
      <c r="F56" s="2"/>
    </row>
    <row r="57" spans="1:7" ht="15.75" x14ac:dyDescent="0.2">
      <c r="A57" s="21">
        <v>600405</v>
      </c>
      <c r="B57" s="3" t="s">
        <v>92</v>
      </c>
      <c r="C57" s="2"/>
      <c r="D57" s="2">
        <v>300000</v>
      </c>
      <c r="E57" s="2">
        <v>300000</v>
      </c>
      <c r="F57" s="2"/>
    </row>
    <row r="58" spans="1:7" ht="15.75" x14ac:dyDescent="0.2">
      <c r="A58" s="21">
        <v>6005</v>
      </c>
      <c r="B58" s="3" t="s">
        <v>43</v>
      </c>
      <c r="C58" s="2"/>
      <c r="D58" s="2">
        <v>4000000</v>
      </c>
      <c r="E58" s="2">
        <v>4000000</v>
      </c>
      <c r="F58" s="2"/>
      <c r="G58" t="s">
        <v>53</v>
      </c>
    </row>
    <row r="59" spans="1:7" ht="15.75" x14ac:dyDescent="0.2">
      <c r="A59" s="21">
        <v>600501</v>
      </c>
      <c r="B59" s="3" t="s">
        <v>84</v>
      </c>
      <c r="C59" s="2"/>
      <c r="D59" s="2">
        <v>1500000</v>
      </c>
      <c r="E59" s="2">
        <v>1500000</v>
      </c>
      <c r="F59" s="2"/>
    </row>
    <row r="60" spans="1:7" ht="15.75" x14ac:dyDescent="0.2">
      <c r="A60" s="21">
        <v>600502</v>
      </c>
      <c r="B60" s="3" t="s">
        <v>85</v>
      </c>
      <c r="C60" s="2"/>
      <c r="D60" s="2">
        <v>100000</v>
      </c>
      <c r="E60" s="2">
        <v>100000</v>
      </c>
      <c r="F60" s="2"/>
    </row>
    <row r="61" spans="1:7" ht="15.75" x14ac:dyDescent="0.2">
      <c r="A61" s="21">
        <v>600503</v>
      </c>
      <c r="B61" s="3" t="s">
        <v>86</v>
      </c>
      <c r="C61" s="2"/>
      <c r="D61" s="2">
        <v>500000</v>
      </c>
      <c r="E61" s="2">
        <v>500000</v>
      </c>
      <c r="F61" s="2"/>
    </row>
    <row r="62" spans="1:7" ht="15.75" x14ac:dyDescent="0.2">
      <c r="A62" s="21">
        <v>600504</v>
      </c>
      <c r="B62" s="3" t="s">
        <v>87</v>
      </c>
      <c r="C62" s="2"/>
      <c r="D62" s="2">
        <v>1000000</v>
      </c>
      <c r="E62" s="2">
        <v>1000000</v>
      </c>
      <c r="F62" s="2"/>
    </row>
    <row r="63" spans="1:7" ht="15.75" x14ac:dyDescent="0.2">
      <c r="A63" s="21">
        <v>600505</v>
      </c>
      <c r="B63" s="3" t="s">
        <v>88</v>
      </c>
      <c r="C63" s="2"/>
      <c r="D63" s="2">
        <v>300000</v>
      </c>
      <c r="E63" s="2">
        <v>300000</v>
      </c>
      <c r="F63" s="2"/>
    </row>
    <row r="64" spans="1:7" ht="15.75" x14ac:dyDescent="0.2">
      <c r="A64" s="21">
        <v>600506</v>
      </c>
      <c r="B64" s="3" t="s">
        <v>89</v>
      </c>
      <c r="C64" s="2"/>
      <c r="D64" s="2">
        <v>600000</v>
      </c>
      <c r="E64" s="2">
        <v>600000</v>
      </c>
      <c r="F64" s="2"/>
    </row>
    <row r="65" spans="1:6" ht="15.75" x14ac:dyDescent="0.2">
      <c r="A65" s="21">
        <v>6006</v>
      </c>
      <c r="B65" s="3" t="s">
        <v>93</v>
      </c>
      <c r="C65" s="2"/>
      <c r="D65" s="2">
        <v>3000000</v>
      </c>
      <c r="E65" s="2">
        <v>3000000</v>
      </c>
      <c r="F65" s="2"/>
    </row>
    <row r="66" spans="1:6" ht="15.75" x14ac:dyDescent="0.2">
      <c r="A66" s="21">
        <v>600601</v>
      </c>
      <c r="B66" s="3" t="s">
        <v>83</v>
      </c>
      <c r="C66" s="2"/>
      <c r="D66" s="2">
        <v>3000000</v>
      </c>
      <c r="E66" s="2">
        <v>3000000</v>
      </c>
      <c r="F66" s="2"/>
    </row>
    <row r="67" spans="1:6" ht="15.75" x14ac:dyDescent="0.2">
      <c r="A67" s="21">
        <v>6007</v>
      </c>
      <c r="B67" s="3" t="s">
        <v>99</v>
      </c>
      <c r="C67" s="2"/>
      <c r="D67" s="2">
        <v>20000</v>
      </c>
      <c r="E67" s="2">
        <v>20000</v>
      </c>
      <c r="F67" s="2"/>
    </row>
    <row r="68" spans="1:6" ht="15.75" x14ac:dyDescent="0.2">
      <c r="A68" s="21">
        <v>6008</v>
      </c>
      <c r="B68" s="3" t="s">
        <v>103</v>
      </c>
      <c r="C68" s="2"/>
      <c r="D68" s="2">
        <v>800000</v>
      </c>
      <c r="E68" s="2">
        <v>800000</v>
      </c>
      <c r="F68" s="2"/>
    </row>
    <row r="69" spans="1:6" ht="15.75" x14ac:dyDescent="0.2">
      <c r="A69" s="21">
        <v>6009</v>
      </c>
      <c r="B69" s="3" t="s">
        <v>3</v>
      </c>
      <c r="C69" s="2"/>
      <c r="D69" s="2">
        <v>500000</v>
      </c>
      <c r="E69" s="2">
        <v>500000</v>
      </c>
      <c r="F69" s="2"/>
    </row>
    <row r="70" spans="1:6" ht="15.75" x14ac:dyDescent="0.2">
      <c r="A70" s="21">
        <v>600901</v>
      </c>
      <c r="B70" s="3" t="s">
        <v>95</v>
      </c>
      <c r="C70" s="2"/>
      <c r="D70" s="2">
        <v>500000</v>
      </c>
      <c r="E70" s="2">
        <v>500000</v>
      </c>
      <c r="F70" s="2"/>
    </row>
    <row r="71" spans="1:6" ht="15.75" x14ac:dyDescent="0.2">
      <c r="A71" s="21">
        <v>6010</v>
      </c>
      <c r="B71" s="3" t="s">
        <v>37</v>
      </c>
      <c r="C71" s="2"/>
      <c r="D71" s="2">
        <v>480000</v>
      </c>
      <c r="E71" s="2">
        <v>480000</v>
      </c>
      <c r="F71" s="2"/>
    </row>
    <row r="72" spans="1:6" ht="15.75" x14ac:dyDescent="0.2">
      <c r="A72" s="21">
        <v>601001</v>
      </c>
      <c r="B72" s="3" t="s">
        <v>94</v>
      </c>
      <c r="C72" s="2"/>
      <c r="D72" s="2">
        <v>450000</v>
      </c>
      <c r="E72" s="2">
        <v>450000</v>
      </c>
      <c r="F72" s="2"/>
    </row>
    <row r="73" spans="1:6" ht="15.75" x14ac:dyDescent="0.2">
      <c r="A73" s="21">
        <v>601002</v>
      </c>
      <c r="B73" s="3" t="s">
        <v>96</v>
      </c>
      <c r="C73" s="2"/>
      <c r="D73" s="2">
        <v>30000</v>
      </c>
      <c r="E73" s="2">
        <v>30000</v>
      </c>
      <c r="F73" s="2"/>
    </row>
    <row r="74" spans="1:6" ht="15.75" x14ac:dyDescent="0.2">
      <c r="A74" s="21">
        <v>6011</v>
      </c>
      <c r="B74" s="3" t="s">
        <v>0</v>
      </c>
      <c r="C74" s="2"/>
      <c r="D74" s="2">
        <v>300000</v>
      </c>
      <c r="E74" s="2">
        <v>300000</v>
      </c>
      <c r="F74" s="2"/>
    </row>
    <row r="75" spans="1:6" ht="15.75" x14ac:dyDescent="0.2">
      <c r="A75" s="21">
        <v>601101</v>
      </c>
      <c r="B75" s="3" t="s">
        <v>97</v>
      </c>
      <c r="C75" s="2"/>
      <c r="D75" s="2">
        <v>400000</v>
      </c>
      <c r="E75" s="2">
        <v>400000</v>
      </c>
      <c r="F75" s="2"/>
    </row>
    <row r="76" spans="1:6" ht="15.75" x14ac:dyDescent="0.2">
      <c r="A76" s="21">
        <v>601102</v>
      </c>
      <c r="B76" s="3" t="s">
        <v>98</v>
      </c>
      <c r="C76" s="2"/>
      <c r="D76" s="2">
        <v>-100000</v>
      </c>
      <c r="E76" s="2">
        <v>-100000</v>
      </c>
      <c r="F76" s="2"/>
    </row>
    <row r="77" spans="1:6" ht="15.75" x14ac:dyDescent="0.2">
      <c r="A77" s="24"/>
      <c r="B77" s="25"/>
      <c r="C77" s="26"/>
      <c r="D77" s="26"/>
      <c r="E77" s="26"/>
      <c r="F77" s="26"/>
    </row>
    <row r="78" spans="1:6" x14ac:dyDescent="0.2">
      <c r="A78" s="9"/>
      <c r="B78" s="9" t="s">
        <v>57</v>
      </c>
      <c r="C78" s="10"/>
      <c r="D78" s="10"/>
      <c r="E78" s="10">
        <f>E49-E50-E51-E52-E58-E65-E67+E68+E69-E71-E74</f>
        <v>2500000</v>
      </c>
      <c r="F78" s="10"/>
    </row>
    <row r="80" spans="1:6" x14ac:dyDescent="0.2">
      <c r="C80" s="1">
        <f>C23-C48</f>
        <v>0</v>
      </c>
    </row>
    <row r="81" spans="1:9" x14ac:dyDescent="0.2">
      <c r="B81" t="s">
        <v>39</v>
      </c>
    </row>
    <row r="83" spans="1:9" x14ac:dyDescent="0.2">
      <c r="A83" s="12"/>
      <c r="B83" s="12" t="s">
        <v>40</v>
      </c>
      <c r="C83" s="14" t="s">
        <v>42</v>
      </c>
      <c r="D83" s="14" t="s">
        <v>43</v>
      </c>
      <c r="E83" s="14" t="s">
        <v>35</v>
      </c>
      <c r="F83" s="13" t="s">
        <v>36</v>
      </c>
      <c r="G83" s="14" t="s">
        <v>44</v>
      </c>
      <c r="H83" s="15" t="s">
        <v>45</v>
      </c>
      <c r="I83" s="12" t="s">
        <v>46</v>
      </c>
    </row>
    <row r="84" spans="1:9" x14ac:dyDescent="0.2">
      <c r="A84" s="12"/>
      <c r="B84" s="12" t="s">
        <v>61</v>
      </c>
      <c r="C84" s="13">
        <v>3000000</v>
      </c>
      <c r="D84" s="13">
        <v>1500000</v>
      </c>
      <c r="E84" s="13">
        <v>500000</v>
      </c>
      <c r="F84" s="13"/>
      <c r="G84" s="13">
        <f>SUM(C84:E84)</f>
        <v>5000000</v>
      </c>
      <c r="H84" s="13">
        <f>E17</f>
        <v>5000000</v>
      </c>
      <c r="I84" s="13">
        <f>H84-G84</f>
        <v>0</v>
      </c>
    </row>
    <row r="85" spans="1:9" x14ac:dyDescent="0.2">
      <c r="A85" s="12"/>
      <c r="B85" s="12" t="s">
        <v>55</v>
      </c>
      <c r="C85" s="13"/>
      <c r="D85" s="13"/>
      <c r="E85" s="13">
        <v>1500000</v>
      </c>
      <c r="F85" s="13"/>
      <c r="G85" s="13">
        <f>SUM(C85:E85)</f>
        <v>1500000</v>
      </c>
      <c r="H85" s="13">
        <f>E20</f>
        <v>1500000</v>
      </c>
      <c r="I85" s="13">
        <f t="shared" ref="I85:I87" si="2">H85-G85</f>
        <v>0</v>
      </c>
    </row>
    <row r="86" spans="1:9" x14ac:dyDescent="0.2">
      <c r="A86" s="12"/>
      <c r="B86" s="12" t="s">
        <v>41</v>
      </c>
      <c r="C86" s="13"/>
      <c r="D86" s="13">
        <v>100000</v>
      </c>
      <c r="E86" s="13"/>
      <c r="F86" s="13"/>
      <c r="G86" s="13">
        <f>SUM(C86:E86)</f>
        <v>100000</v>
      </c>
      <c r="H86" s="13">
        <f>E21</f>
        <v>100000</v>
      </c>
      <c r="I86" s="13">
        <f t="shared" si="2"/>
        <v>0</v>
      </c>
    </row>
    <row r="87" spans="1:9" x14ac:dyDescent="0.2">
      <c r="A87" s="16"/>
      <c r="B87" s="16" t="s">
        <v>54</v>
      </c>
      <c r="C87" s="13">
        <v>1000000</v>
      </c>
      <c r="D87" s="13">
        <v>500000</v>
      </c>
      <c r="E87" s="13">
        <v>500000</v>
      </c>
      <c r="F87" s="13"/>
      <c r="G87" s="13">
        <f>SUM(C87:F87)</f>
        <v>2000000</v>
      </c>
      <c r="H87" s="13">
        <f>E27</f>
        <v>2000000</v>
      </c>
      <c r="I87" s="13">
        <f t="shared" si="2"/>
        <v>0</v>
      </c>
    </row>
    <row r="90" spans="1:9" x14ac:dyDescent="0.2">
      <c r="C90"/>
      <c r="E90"/>
      <c r="F90"/>
    </row>
    <row r="91" spans="1:9" x14ac:dyDescent="0.2">
      <c r="C91"/>
      <c r="E91"/>
      <c r="F91"/>
    </row>
    <row r="92" spans="1:9" x14ac:dyDescent="0.2">
      <c r="C92"/>
      <c r="E92"/>
      <c r="F92"/>
    </row>
    <row r="93" spans="1:9" x14ac:dyDescent="0.2">
      <c r="C93"/>
      <c r="E93"/>
      <c r="F93"/>
    </row>
    <row r="94" spans="1:9" x14ac:dyDescent="0.2">
      <c r="C94"/>
      <c r="E94"/>
      <c r="F94"/>
    </row>
    <row r="95" spans="1:9" x14ac:dyDescent="0.2">
      <c r="C95"/>
      <c r="E95"/>
      <c r="F95"/>
    </row>
    <row r="96" spans="1:9" x14ac:dyDescent="0.2">
      <c r="C96"/>
      <c r="E96"/>
      <c r="F96"/>
    </row>
    <row r="97" spans="3:6" x14ac:dyDescent="0.2">
      <c r="C97"/>
      <c r="E97"/>
      <c r="F97"/>
    </row>
    <row r="98" spans="3:6" x14ac:dyDescent="0.2">
      <c r="C98"/>
      <c r="E98"/>
      <c r="F98"/>
    </row>
    <row r="99" spans="3:6" x14ac:dyDescent="0.2">
      <c r="C99"/>
      <c r="E99"/>
      <c r="F99"/>
    </row>
    <row r="100" spans="3:6" x14ac:dyDescent="0.2">
      <c r="C100"/>
      <c r="E100"/>
      <c r="F100"/>
    </row>
    <row r="101" spans="3:6" x14ac:dyDescent="0.2">
      <c r="C101"/>
      <c r="E101"/>
      <c r="F101"/>
    </row>
    <row r="102" spans="3:6" x14ac:dyDescent="0.2">
      <c r="C102"/>
      <c r="E102"/>
      <c r="F102"/>
    </row>
  </sheetData>
  <autoFilter ref="A1:J76" xr:uid="{70909E14-915C-4060-96A9-6799FB75BE3D}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科目余额表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dcterms:created xsi:type="dcterms:W3CDTF">2019-09-23T03:14:28Z</dcterms:created>
  <dcterms:modified xsi:type="dcterms:W3CDTF">2020-12-30T09:45:10Z</dcterms:modified>
</cp:coreProperties>
</file>